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huangwenwu/Desktop/工作/2026/销售需求/作战地图/"/>
    </mc:Choice>
  </mc:AlternateContent>
  <xr:revisionPtr revIDLastSave="0" documentId="13_ncr:1_{AD23A61C-F887-DC41-A340-0DA852D90E3F}" xr6:coauthVersionLast="47" xr6:coauthVersionMax="47" xr10:uidLastSave="{00000000-0000-0000-0000-000000000000}"/>
  <bookViews>
    <workbookView xWindow="0" yWindow="740" windowWidth="29400" windowHeight="18380" activeTab="1" xr2:uid="{16AA663F-C3C2-4A32-8A4F-B4366922B18D}"/>
  </bookViews>
  <sheets>
    <sheet name="Sheet1" sheetId="1" r:id="rId1"/>
    <sheet name="Sheet3" sheetId="3" r:id="rId2"/>
  </sheets>
  <externalReferences>
    <externalReference r:id="rId3"/>
  </externalReferences>
  <definedNames>
    <definedName name="_xlnm._FilterDatabase" localSheetId="1" hidden="1">Sheet3!#REF!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G42" i="1" l="1"/>
  <c r="F42" i="1"/>
  <c r="F41" i="1" s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H41" i="1"/>
  <c r="G41" i="1"/>
  <c r="D41" i="1"/>
  <c r="G40" i="1"/>
  <c r="F40" i="1"/>
  <c r="G39" i="1"/>
  <c r="F39" i="1"/>
  <c r="G38" i="1"/>
  <c r="F38" i="1"/>
  <c r="G37" i="1"/>
  <c r="F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H36" i="1"/>
  <c r="G36" i="1"/>
  <c r="I36" i="1" s="1"/>
  <c r="D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H33" i="1"/>
  <c r="D33" i="1"/>
  <c r="G32" i="1"/>
  <c r="F32" i="1"/>
  <c r="G31" i="1"/>
  <c r="F31" i="1"/>
  <c r="G30" i="1"/>
  <c r="F30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H29" i="1"/>
  <c r="D29" i="1"/>
  <c r="G28" i="1"/>
  <c r="G27" i="1"/>
  <c r="G26" i="1"/>
  <c r="F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H25" i="1"/>
  <c r="D25" i="1"/>
  <c r="G24" i="1"/>
  <c r="F24" i="1"/>
  <c r="F23" i="1" s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H23" i="1"/>
  <c r="G23" i="1"/>
  <c r="D23" i="1"/>
  <c r="G22" i="1"/>
  <c r="F22" i="1"/>
  <c r="F21" i="1" s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H21" i="1"/>
  <c r="G21" i="1"/>
  <c r="D21" i="1"/>
  <c r="G20" i="1"/>
  <c r="F20" i="1"/>
  <c r="G19" i="1"/>
  <c r="F19" i="1"/>
  <c r="G18" i="1"/>
  <c r="F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H17" i="1"/>
  <c r="G17" i="1"/>
  <c r="D17" i="1"/>
  <c r="G16" i="1"/>
  <c r="F16" i="1"/>
  <c r="G15" i="1"/>
  <c r="F15" i="1"/>
  <c r="G14" i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H13" i="1"/>
  <c r="D13" i="1"/>
  <c r="G12" i="1"/>
  <c r="F12" i="1"/>
  <c r="F11" i="1" s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H11" i="1"/>
  <c r="G11" i="1"/>
  <c r="D11" i="1"/>
  <c r="G10" i="1"/>
  <c r="F10" i="1"/>
  <c r="G9" i="1"/>
  <c r="F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H8" i="1"/>
  <c r="G8" i="1"/>
  <c r="D8" i="1"/>
  <c r="G7" i="1"/>
  <c r="F7" i="1"/>
  <c r="G6" i="1"/>
  <c r="F6" i="1"/>
  <c r="G5" i="1"/>
  <c r="F5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H4" i="1"/>
  <c r="D4" i="1"/>
  <c r="I21" i="1" l="1"/>
  <c r="F33" i="1"/>
  <c r="I33" i="1" s="1"/>
  <c r="F4" i="1"/>
  <c r="I4" i="1" s="1"/>
  <c r="F17" i="1"/>
  <c r="I17" i="1" s="1"/>
  <c r="F25" i="1"/>
  <c r="I25" i="1" s="1"/>
  <c r="M3" i="1"/>
  <c r="I41" i="1"/>
  <c r="I23" i="1"/>
  <c r="U3" i="1"/>
  <c r="V3" i="1"/>
  <c r="W3" i="1"/>
  <c r="F13" i="1"/>
  <c r="I13" i="1" s="1"/>
  <c r="S3" i="1"/>
  <c r="T3" i="1"/>
  <c r="J3" i="1"/>
  <c r="P3" i="1"/>
  <c r="K3" i="1"/>
  <c r="D3" i="1"/>
  <c r="I11" i="1"/>
  <c r="H3" i="1"/>
  <c r="G3" i="1"/>
  <c r="L3" i="1"/>
  <c r="N3" i="1"/>
  <c r="R3" i="1"/>
  <c r="Q3" i="1"/>
  <c r="O3" i="1"/>
  <c r="F29" i="1"/>
  <c r="I29" i="1" s="1"/>
  <c r="F8" i="1"/>
  <c r="I8" i="1" s="1"/>
  <c r="F3" i="1" l="1"/>
  <c r="I3" i="1" s="1"/>
</calcChain>
</file>

<file path=xl/sharedStrings.xml><?xml version="1.0" encoding="utf-8"?>
<sst xmlns="http://schemas.openxmlformats.org/spreadsheetml/2006/main" count="937" uniqueCount="119">
  <si>
    <t>大区</t>
    <phoneticPr fontId="3" type="noConversion"/>
  </si>
  <si>
    <t>区域</t>
    <phoneticPr fontId="3" type="noConversion"/>
  </si>
  <si>
    <t>重点城市</t>
    <phoneticPr fontId="3" type="noConversion"/>
  </si>
  <si>
    <r>
      <rPr>
        <b/>
        <sz val="11"/>
        <color theme="1"/>
        <rFont val="楷体"/>
        <family val="3"/>
        <charset val="134"/>
      </rPr>
      <t>全行业</t>
    </r>
    <phoneticPr fontId="3" type="noConversion"/>
  </si>
  <si>
    <r>
      <rPr>
        <b/>
        <sz val="11"/>
        <color theme="1"/>
        <rFont val="楷体"/>
        <family val="3"/>
        <charset val="134"/>
      </rPr>
      <t>素质教育</t>
    </r>
    <phoneticPr fontId="3" type="noConversion"/>
  </si>
  <si>
    <r>
      <rPr>
        <b/>
        <sz val="11"/>
        <color theme="1"/>
        <rFont val="楷体"/>
        <family val="3"/>
        <charset val="134"/>
      </rPr>
      <t>学历提升</t>
    </r>
    <phoneticPr fontId="3" type="noConversion"/>
  </si>
  <si>
    <r>
      <rPr>
        <b/>
        <sz val="11"/>
        <color theme="1"/>
        <rFont val="楷体"/>
        <family val="3"/>
        <charset val="134"/>
      </rPr>
      <t>职业培训</t>
    </r>
    <phoneticPr fontId="3" type="noConversion"/>
  </si>
  <si>
    <r>
      <rPr>
        <b/>
        <sz val="11"/>
        <color theme="1"/>
        <rFont val="楷体"/>
        <family val="3"/>
        <charset val="134"/>
      </rPr>
      <t>语言培训</t>
    </r>
    <r>
      <rPr>
        <b/>
        <sz val="11"/>
        <color theme="1"/>
        <rFont val="Calibri"/>
        <family val="2"/>
      </rPr>
      <t>&amp;</t>
    </r>
    <r>
      <rPr>
        <b/>
        <sz val="11"/>
        <color theme="1"/>
        <rFont val="楷体"/>
        <family val="3"/>
        <charset val="134"/>
      </rPr>
      <t>留学</t>
    </r>
    <phoneticPr fontId="3" type="noConversion"/>
  </si>
  <si>
    <r>
      <rPr>
        <b/>
        <sz val="11"/>
        <color theme="1"/>
        <rFont val="楷体"/>
        <family val="3"/>
        <charset val="134"/>
      </rPr>
      <t>传统教育</t>
    </r>
    <phoneticPr fontId="3" type="noConversion"/>
  </si>
  <si>
    <r>
      <rPr>
        <b/>
        <sz val="11"/>
        <color theme="1"/>
        <rFont val="楷体"/>
        <family val="3"/>
        <charset val="134"/>
      </rPr>
      <t>驾驶培训</t>
    </r>
    <phoneticPr fontId="3" type="noConversion"/>
  </si>
  <si>
    <r>
      <rPr>
        <b/>
        <sz val="11"/>
        <color theme="1"/>
        <rFont val="楷体"/>
        <family val="3"/>
        <charset val="134"/>
      </rPr>
      <t>婚摄印</t>
    </r>
    <phoneticPr fontId="3" type="noConversion"/>
  </si>
  <si>
    <r>
      <rPr>
        <b/>
        <sz val="11"/>
        <color theme="1"/>
        <rFont val="楷体"/>
        <family val="3"/>
        <charset val="134"/>
      </rPr>
      <t>当前合作</t>
    </r>
    <r>
      <rPr>
        <b/>
        <sz val="11"/>
        <color theme="1"/>
        <rFont val="Calibri"/>
        <family val="2"/>
      </rPr>
      <t>poi</t>
    </r>
    <r>
      <rPr>
        <b/>
        <sz val="11"/>
        <color theme="1"/>
        <rFont val="楷体"/>
        <family val="3"/>
        <charset val="134"/>
      </rPr>
      <t>数</t>
    </r>
    <phoneticPr fontId="3" type="noConversion"/>
  </si>
  <si>
    <t>新签门店目标_调整</t>
    <phoneticPr fontId="3" type="noConversion"/>
  </si>
  <si>
    <t>新签门店目标_最终</t>
    <phoneticPr fontId="3" type="noConversion"/>
  </si>
  <si>
    <t>最终HC</t>
    <phoneticPr fontId="3" type="noConversion"/>
  </si>
  <si>
    <t>现在岗C</t>
    <phoneticPr fontId="3" type="noConversion"/>
  </si>
  <si>
    <t>人均</t>
    <phoneticPr fontId="3" type="noConversion"/>
  </si>
  <si>
    <t>全国</t>
    <phoneticPr fontId="3" type="noConversion"/>
  </si>
  <si>
    <t>华北大区</t>
    <phoneticPr fontId="3" type="noConversion"/>
  </si>
  <si>
    <t>华北一区</t>
  </si>
  <si>
    <t>晁圣</t>
    <phoneticPr fontId="3" type="noConversion"/>
  </si>
  <si>
    <t>北京市</t>
  </si>
  <si>
    <t>辽宁省</t>
  </si>
  <si>
    <t>沈阳市</t>
  </si>
  <si>
    <t>天津市</t>
  </si>
  <si>
    <t>华北二区</t>
  </si>
  <si>
    <t>孙康</t>
    <phoneticPr fontId="3" type="noConversion"/>
  </si>
  <si>
    <t>山东省</t>
  </si>
  <si>
    <t>济南市</t>
  </si>
  <si>
    <t>青岛市</t>
  </si>
  <si>
    <t>华北三区</t>
  </si>
  <si>
    <t>陈冰奎</t>
    <phoneticPr fontId="3" type="noConversion"/>
  </si>
  <si>
    <t>河南省</t>
  </si>
  <si>
    <t>郑州市</t>
  </si>
  <si>
    <t>华北五区</t>
  </si>
  <si>
    <t>姜凤</t>
    <phoneticPr fontId="3" type="noConversion"/>
  </si>
  <si>
    <t>江苏省</t>
  </si>
  <si>
    <t>南京市</t>
  </si>
  <si>
    <t>苏州市</t>
  </si>
  <si>
    <t>无锡市</t>
  </si>
  <si>
    <t>华北六区</t>
  </si>
  <si>
    <t>那玉枫</t>
    <phoneticPr fontId="3" type="noConversion"/>
  </si>
  <si>
    <t>陕西省</t>
  </si>
  <si>
    <t>成都市</t>
  </si>
  <si>
    <t>四川省</t>
  </si>
  <si>
    <t>昆明市</t>
  </si>
  <si>
    <t>云南省</t>
  </si>
  <si>
    <t>西安市</t>
    <phoneticPr fontId="3" type="noConversion"/>
  </si>
  <si>
    <t>华北七区</t>
  </si>
  <si>
    <t>相源</t>
    <phoneticPr fontId="3" type="noConversion"/>
  </si>
  <si>
    <t>重庆市</t>
  </si>
  <si>
    <t>华南大区</t>
    <phoneticPr fontId="3" type="noConversion"/>
  </si>
  <si>
    <t>上海一区&amp;上海二区</t>
  </si>
  <si>
    <t>徐礼俊/许寅成</t>
    <phoneticPr fontId="3" type="noConversion"/>
  </si>
  <si>
    <t>上海市</t>
  </si>
  <si>
    <t>华南二区</t>
  </si>
  <si>
    <t>马吉新</t>
    <phoneticPr fontId="3" type="noConversion"/>
  </si>
  <si>
    <t>浙江省</t>
  </si>
  <si>
    <t>杭州市</t>
  </si>
  <si>
    <t>宁波市</t>
  </si>
  <si>
    <t>温州市</t>
  </si>
  <si>
    <t>华南三区</t>
  </si>
  <si>
    <t>马俊</t>
    <phoneticPr fontId="3" type="noConversion"/>
  </si>
  <si>
    <t>安徽省</t>
  </si>
  <si>
    <t>合肥市</t>
  </si>
  <si>
    <t>湖南省</t>
  </si>
  <si>
    <t>南昌市</t>
    <phoneticPr fontId="3" type="noConversion"/>
  </si>
  <si>
    <t>江西省</t>
  </si>
  <si>
    <t>长沙市</t>
    <phoneticPr fontId="3" type="noConversion"/>
  </si>
  <si>
    <t>华南五区</t>
  </si>
  <si>
    <t>周晨飞</t>
    <phoneticPr fontId="3" type="noConversion"/>
  </si>
  <si>
    <t>福建省</t>
  </si>
  <si>
    <t>福州市</t>
  </si>
  <si>
    <t>厦门市</t>
  </si>
  <si>
    <t>华南六区</t>
  </si>
  <si>
    <t>谢浩</t>
    <phoneticPr fontId="3" type="noConversion"/>
  </si>
  <si>
    <t>广东省</t>
    <phoneticPr fontId="3" type="noConversion"/>
  </si>
  <si>
    <t>东莞市</t>
  </si>
  <si>
    <t>佛山市</t>
  </si>
  <si>
    <t>广州市</t>
  </si>
  <si>
    <t>深圳市</t>
    <phoneticPr fontId="3" type="noConversion"/>
  </si>
  <si>
    <t>深圳市</t>
  </si>
  <si>
    <t>华南七区</t>
  </si>
  <si>
    <t>王伟杰</t>
    <phoneticPr fontId="3" type="noConversion"/>
  </si>
  <si>
    <t>湖北省</t>
  </si>
  <si>
    <t>武汉市</t>
  </si>
  <si>
    <t>素质教育</t>
  </si>
  <si>
    <t>学历提升</t>
  </si>
  <si>
    <t>职业培训</t>
  </si>
  <si>
    <t>语言培训&amp;留学</t>
  </si>
  <si>
    <t>驾驶培训</t>
  </si>
  <si>
    <t>西安市</t>
  </si>
  <si>
    <t>南昌市</t>
  </si>
  <si>
    <t>长沙市</t>
  </si>
  <si>
    <t>摄影</t>
  </si>
  <si>
    <t>广告设计</t>
  </si>
  <si>
    <t>图文快印</t>
  </si>
  <si>
    <t>K12</t>
  </si>
  <si>
    <t>亲子</t>
  </si>
  <si>
    <t>科学探索</t>
  </si>
  <si>
    <t>其他</t>
  </si>
  <si>
    <t>兴趣培训</t>
  </si>
  <si>
    <t>自习室</t>
  </si>
  <si>
    <t>城市</t>
  </si>
  <si>
    <t>三级类目</t>
  </si>
  <si>
    <t>新签门店目标</t>
  </si>
  <si>
    <t>结婚</t>
  </si>
  <si>
    <t>202604目标</t>
  </si>
  <si>
    <t>202605目标</t>
  </si>
  <si>
    <t>202606目标</t>
  </si>
  <si>
    <t>202607目标</t>
  </si>
  <si>
    <t>202608目标</t>
  </si>
  <si>
    <t>202609目标</t>
  </si>
  <si>
    <t>202610目标</t>
  </si>
  <si>
    <t>202611目标</t>
  </si>
  <si>
    <t>202612目标</t>
  </si>
  <si>
    <t>202701目标</t>
  </si>
  <si>
    <t>202702目标</t>
  </si>
  <si>
    <t>202703目标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</si>
</sst>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0_ ;_ * \-#,##0.00_ ;_ * &quot;-&quot;??_ ;_ @_ "/>
    <numFmt numFmtId="177" formatCode="_ * #,##0_ ;_ * \-#,##0_ ;_ * &quot;-&quot;??_ ;_ @_ "/>
  </numFmts>
  <fonts count="8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theme="1"/>
      <name val="楷体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Calibri"/>
      <family val="2"/>
    </font>
    <font>
      <sz val="11"/>
      <color theme="1"/>
      <name val="楷体"/>
      <family val="3"/>
      <charset val="134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76" fontId="2" fillId="2" borderId="5" xfId="1" applyFont="1" applyFill="1" applyBorder="1" applyAlignment="1">
      <alignment vertical="center" wrapText="1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177" fontId="4" fillId="2" borderId="7" xfId="1" applyNumberFormat="1" applyFont="1" applyFill="1" applyBorder="1">
      <alignment vertical="center"/>
    </xf>
    <xf numFmtId="177" fontId="4" fillId="2" borderId="8" xfId="1" applyNumberFormat="1" applyFont="1" applyFill="1" applyBorder="1">
      <alignment vertical="center"/>
    </xf>
    <xf numFmtId="176" fontId="4" fillId="2" borderId="9" xfId="1" applyFont="1" applyFill="1" applyBorder="1">
      <alignment vertical="center"/>
    </xf>
    <xf numFmtId="177" fontId="4" fillId="2" borderId="10" xfId="1" applyNumberFormat="1" applyFont="1" applyFill="1" applyBorder="1">
      <alignment vertical="center"/>
    </xf>
    <xf numFmtId="177" fontId="4" fillId="2" borderId="0" xfId="1" applyNumberFormat="1" applyFont="1" applyFill="1" applyBorder="1">
      <alignment vertical="center"/>
    </xf>
    <xf numFmtId="177" fontId="4" fillId="2" borderId="11" xfId="1" applyNumberFormat="1" applyFont="1" applyFill="1" applyBorder="1">
      <alignment vertical="center"/>
    </xf>
    <xf numFmtId="0" fontId="2" fillId="2" borderId="4" xfId="0" applyFont="1" applyFill="1" applyBorder="1">
      <alignment vertical="center"/>
    </xf>
    <xf numFmtId="176" fontId="4" fillId="2" borderId="8" xfId="1" applyFont="1" applyFill="1" applyBorder="1">
      <alignment vertical="center"/>
    </xf>
    <xf numFmtId="177" fontId="4" fillId="2" borderId="1" xfId="1" applyNumberFormat="1" applyFont="1" applyFill="1" applyBorder="1">
      <alignment vertical="center"/>
    </xf>
    <xf numFmtId="177" fontId="4" fillId="2" borderId="5" xfId="1" applyNumberFormat="1" applyFont="1" applyFill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>
      <alignment vertical="center"/>
    </xf>
    <xf numFmtId="177" fontId="6" fillId="0" borderId="10" xfId="1" applyNumberFormat="1" applyFont="1" applyBorder="1">
      <alignment vertical="center"/>
    </xf>
    <xf numFmtId="177" fontId="6" fillId="0" borderId="0" xfId="1" applyNumberFormat="1" applyFont="1" applyBorder="1">
      <alignment vertical="center"/>
    </xf>
    <xf numFmtId="177" fontId="6" fillId="0" borderId="11" xfId="1" applyNumberFormat="1" applyFont="1" applyBorder="1">
      <alignment vertical="center"/>
    </xf>
    <xf numFmtId="177" fontId="6" fillId="4" borderId="0" xfId="1" applyNumberFormat="1" applyFont="1" applyFill="1" applyBorder="1">
      <alignment vertical="center"/>
    </xf>
    <xf numFmtId="176" fontId="6" fillId="0" borderId="0" xfId="1" applyFont="1" applyBorder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177" fontId="6" fillId="0" borderId="7" xfId="1" applyNumberFormat="1" applyFont="1" applyBorder="1">
      <alignment vertical="center"/>
    </xf>
    <xf numFmtId="177" fontId="6" fillId="0" borderId="8" xfId="1" applyNumberFormat="1" applyFont="1" applyBorder="1">
      <alignment vertical="center"/>
    </xf>
    <xf numFmtId="177" fontId="6" fillId="0" borderId="9" xfId="1" applyNumberFormat="1" applyFont="1" applyBorder="1">
      <alignment vertical="center"/>
    </xf>
    <xf numFmtId="176" fontId="6" fillId="0" borderId="8" xfId="1" applyFont="1" applyBorder="1">
      <alignment vertical="center"/>
    </xf>
    <xf numFmtId="177" fontId="4" fillId="2" borderId="2" xfId="1" applyNumberFormat="1" applyFont="1" applyFill="1" applyBorder="1">
      <alignment vertical="center"/>
    </xf>
    <xf numFmtId="177" fontId="4" fillId="2" borderId="3" xfId="1" applyNumberFormat="1" applyFont="1" applyFill="1" applyBorder="1">
      <alignment vertical="center"/>
    </xf>
    <xf numFmtId="177" fontId="4" fillId="2" borderId="6" xfId="1" applyNumberFormat="1" applyFont="1" applyFill="1" applyBorder="1">
      <alignment vertical="center"/>
    </xf>
    <xf numFmtId="176" fontId="4" fillId="2" borderId="0" xfId="1" applyFont="1" applyFill="1" applyBorder="1">
      <alignment vertical="center"/>
    </xf>
    <xf numFmtId="0" fontId="5" fillId="0" borderId="10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2" fillId="5" borderId="4" xfId="0" applyFont="1" applyFill="1" applyBorder="1" applyAlignment="1">
      <alignment vertical="center" wrapText="1"/>
    </xf>
    <xf numFmtId="177" fontId="6" fillId="5" borderId="0" xfId="1" applyNumberFormat="1" applyFont="1" applyFill="1" applyBorder="1">
      <alignment vertical="center"/>
    </xf>
    <xf numFmtId="176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top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&#26143;&#23673;&#20250;&#26292;&#23500;/Documents/&#24180;&#24230;&#35268;&#21010;&#20998;&#26512;/FY%202027&#24180;&#25945;&#22521;&#65288;&#30452;&#33829;&#65289;&#35268;&#21010;1.0.xlsx" TargetMode="External"/><Relationship Id="rId1" Type="http://schemas.openxmlformats.org/officeDocument/2006/relationships/externalLinkPath" Target="file:///C:/Users/&#26143;&#23673;&#20250;&#26292;&#23500;/Documents/&#24180;&#24230;&#35268;&#21010;&#20998;&#26512;/FY%202027&#24180;&#25945;&#22521;&#65288;&#30452;&#33829;&#65289;&#35268;&#21010;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4 (2)"/>
      <sheetName val="Sheet4"/>
      <sheetName val="城市&amp;行业覆盖率目标"/>
      <sheetName val="分品类分城市新签目标"/>
      <sheetName val="城市分行业目标汇总"/>
      <sheetName val="直营-新签 (分司龄) "/>
      <sheetName val="大区区域HC&amp;新签门店目标(未修正）"/>
      <sheetName val="分行业历史新签"/>
      <sheetName val="转在投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重点城市</v>
          </cell>
          <cell r="D1" t="str">
            <v>全行业</v>
          </cell>
          <cell r="E1" t="str">
            <v>全行业</v>
          </cell>
        </row>
        <row r="2">
          <cell r="D2" t="str">
            <v>全量leads</v>
          </cell>
          <cell r="E2" t="str">
            <v>当前合作门店</v>
          </cell>
          <cell r="F2" t="str">
            <v>高流leads数</v>
          </cell>
          <cell r="G2" t="str">
            <v>高流合作门店数</v>
          </cell>
          <cell r="H2" t="str">
            <v>新签门店目标</v>
          </cell>
          <cell r="I2" t="str">
            <v>新签门店_校验</v>
          </cell>
          <cell r="J2" t="str">
            <v>新签高流门店目标</v>
          </cell>
          <cell r="K2" t="str">
            <v>现状</v>
          </cell>
          <cell r="L2" t="str">
            <v>HC</v>
          </cell>
          <cell r="M2" t="str">
            <v>差距</v>
          </cell>
          <cell r="N2" t="str">
            <v>人效</v>
          </cell>
          <cell r="O2" t="str">
            <v>高流_初始覆盖</v>
          </cell>
          <cell r="P2" t="str">
            <v>高流_目标覆盖率</v>
          </cell>
          <cell r="Q2" t="str">
            <v>差异</v>
          </cell>
        </row>
        <row r="3">
          <cell r="D3">
            <v>588485.5</v>
          </cell>
          <cell r="E3">
            <v>21617.5</v>
          </cell>
          <cell r="F3">
            <v>151735</v>
          </cell>
          <cell r="G3">
            <v>18413</v>
          </cell>
          <cell r="H3">
            <v>17500</v>
          </cell>
          <cell r="I3">
            <v>17500</v>
          </cell>
          <cell r="J3">
            <v>14875</v>
          </cell>
          <cell r="K3">
            <v>171</v>
          </cell>
          <cell r="L3">
            <v>258</v>
          </cell>
          <cell r="M3">
            <v>87</v>
          </cell>
          <cell r="N3">
            <v>5.6524547803617571</v>
          </cell>
          <cell r="O3">
            <v>0.12134972155402511</v>
          </cell>
          <cell r="P3">
            <v>0.17084258740567437</v>
          </cell>
          <cell r="Q3">
            <v>4.9492865851649262E-2</v>
          </cell>
        </row>
        <row r="4">
          <cell r="C4" t="str">
            <v>晁圣</v>
          </cell>
          <cell r="D4">
            <v>68837</v>
          </cell>
          <cell r="E4">
            <v>2985</v>
          </cell>
          <cell r="F4">
            <v>20333</v>
          </cell>
          <cell r="G4">
            <v>2561</v>
          </cell>
          <cell r="H4">
            <v>2300</v>
          </cell>
          <cell r="I4">
            <v>2300</v>
          </cell>
          <cell r="J4">
            <v>1955</v>
          </cell>
          <cell r="K4">
            <v>25</v>
          </cell>
          <cell r="L4">
            <v>33</v>
          </cell>
          <cell r="M4">
            <v>8</v>
          </cell>
          <cell r="N4">
            <v>5.8080808080808088</v>
          </cell>
          <cell r="O4">
            <v>0.12595288447351596</v>
          </cell>
          <cell r="P4">
            <v>0.17172084788275216</v>
          </cell>
          <cell r="Q4">
            <v>4.5767963409236195E-2</v>
          </cell>
        </row>
        <row r="5">
          <cell r="C5" t="str">
            <v>北京市</v>
          </cell>
          <cell r="D5">
            <v>31426</v>
          </cell>
          <cell r="E5">
            <v>1571</v>
          </cell>
          <cell r="F5">
            <v>10830</v>
          </cell>
          <cell r="G5">
            <v>1417</v>
          </cell>
          <cell r="H5">
            <v>1600</v>
          </cell>
          <cell r="I5">
            <v>1600</v>
          </cell>
          <cell r="J5">
            <v>1360</v>
          </cell>
          <cell r="K5">
            <v>20</v>
          </cell>
          <cell r="M5">
            <v>-20</v>
          </cell>
          <cell r="O5">
            <v>0.13084025854108958</v>
          </cell>
          <cell r="P5">
            <v>0.20408125577100644</v>
          </cell>
          <cell r="Q5">
            <v>7.3240997229916865E-2</v>
          </cell>
        </row>
        <row r="6">
          <cell r="C6" t="str">
            <v>沈阳市</v>
          </cell>
          <cell r="D6">
            <v>16604</v>
          </cell>
          <cell r="E6">
            <v>661</v>
          </cell>
          <cell r="F6">
            <v>4286</v>
          </cell>
          <cell r="G6">
            <v>472</v>
          </cell>
          <cell r="H6">
            <v>300</v>
          </cell>
          <cell r="I6">
            <v>300</v>
          </cell>
          <cell r="J6">
            <v>255</v>
          </cell>
          <cell r="M6">
            <v>0</v>
          </cell>
          <cell r="O6">
            <v>0.11012599160055997</v>
          </cell>
          <cell r="P6">
            <v>0.12557162855809614</v>
          </cell>
          <cell r="Q6">
            <v>1.5445636957536174E-2</v>
          </cell>
        </row>
        <row r="7">
          <cell r="C7" t="str">
            <v>天津市</v>
          </cell>
          <cell r="D7">
            <v>20807</v>
          </cell>
          <cell r="E7">
            <v>753</v>
          </cell>
          <cell r="F7">
            <v>5217</v>
          </cell>
          <cell r="G7">
            <v>672</v>
          </cell>
          <cell r="H7">
            <v>400</v>
          </cell>
          <cell r="I7">
            <v>400</v>
          </cell>
          <cell r="J7">
            <v>340</v>
          </cell>
          <cell r="K7">
            <v>5</v>
          </cell>
          <cell r="M7">
            <v>-5</v>
          </cell>
          <cell r="O7">
            <v>0.12880966072455435</v>
          </cell>
          <cell r="P7">
            <v>0.14245735096798928</v>
          </cell>
          <cell r="Q7">
            <v>1.3647690243434929E-2</v>
          </cell>
        </row>
        <row r="8">
          <cell r="C8" t="str">
            <v>孙康</v>
          </cell>
          <cell r="D8">
            <v>42042</v>
          </cell>
          <cell r="E8">
            <v>1311</v>
          </cell>
          <cell r="F8">
            <v>10027</v>
          </cell>
          <cell r="G8">
            <v>1148</v>
          </cell>
          <cell r="H8">
            <v>870</v>
          </cell>
          <cell r="I8">
            <v>870</v>
          </cell>
          <cell r="J8">
            <v>739.5</v>
          </cell>
          <cell r="K8">
            <v>8</v>
          </cell>
          <cell r="L8">
            <v>13</v>
          </cell>
          <cell r="M8">
            <v>5</v>
          </cell>
          <cell r="N8">
            <v>5.5769230769230766</v>
          </cell>
          <cell r="O8">
            <v>0.11449087463847611</v>
          </cell>
          <cell r="P8">
            <v>0.14244539742694723</v>
          </cell>
          <cell r="Q8">
            <v>2.7954522788471117E-2</v>
          </cell>
        </row>
        <row r="9">
          <cell r="C9" t="str">
            <v>济南市</v>
          </cell>
          <cell r="D9">
            <v>18132</v>
          </cell>
          <cell r="E9">
            <v>678</v>
          </cell>
          <cell r="F9">
            <v>4853</v>
          </cell>
          <cell r="G9">
            <v>620</v>
          </cell>
          <cell r="H9">
            <v>420</v>
          </cell>
          <cell r="I9">
            <v>420</v>
          </cell>
          <cell r="J9">
            <v>357</v>
          </cell>
          <cell r="K9">
            <v>5</v>
          </cell>
          <cell r="M9">
            <v>-5</v>
          </cell>
          <cell r="O9">
            <v>0.1277560271996703</v>
          </cell>
          <cell r="P9">
            <v>0.15021636101380589</v>
          </cell>
          <cell r="Q9">
            <v>2.2460333814135591E-2</v>
          </cell>
        </row>
        <row r="10">
          <cell r="C10" t="str">
            <v>青岛市</v>
          </cell>
          <cell r="D10">
            <v>23910</v>
          </cell>
          <cell r="E10">
            <v>633</v>
          </cell>
          <cell r="F10">
            <v>5174</v>
          </cell>
          <cell r="G10">
            <v>528</v>
          </cell>
          <cell r="H10">
            <v>450</v>
          </cell>
          <cell r="I10">
            <v>450</v>
          </cell>
          <cell r="J10">
            <v>382.5</v>
          </cell>
          <cell r="K10">
            <v>3</v>
          </cell>
          <cell r="M10">
            <v>-3</v>
          </cell>
          <cell r="O10">
            <v>0.10204870506378044</v>
          </cell>
          <cell r="P10">
            <v>0.13515655199072282</v>
          </cell>
          <cell r="Q10">
            <v>3.310784692694238E-2</v>
          </cell>
        </row>
        <row r="11">
          <cell r="C11" t="str">
            <v>陈冰奎</v>
          </cell>
          <cell r="D11">
            <v>23727</v>
          </cell>
          <cell r="E11">
            <v>821</v>
          </cell>
          <cell r="F11">
            <v>7416</v>
          </cell>
          <cell r="G11">
            <v>764</v>
          </cell>
          <cell r="H11">
            <v>730</v>
          </cell>
          <cell r="I11">
            <v>730</v>
          </cell>
          <cell r="J11">
            <v>620.5</v>
          </cell>
          <cell r="K11">
            <v>10</v>
          </cell>
          <cell r="L11">
            <v>11</v>
          </cell>
          <cell r="M11">
            <v>1</v>
          </cell>
          <cell r="N11">
            <v>5.5303030303030303</v>
          </cell>
          <cell r="O11">
            <v>0.10302049622437973</v>
          </cell>
          <cell r="P11">
            <v>0.14548274002157499</v>
          </cell>
          <cell r="Q11">
            <v>4.2462243797195265E-2</v>
          </cell>
        </row>
        <row r="12">
          <cell r="C12" t="str">
            <v>郑州市</v>
          </cell>
          <cell r="D12">
            <v>23727</v>
          </cell>
          <cell r="E12">
            <v>821</v>
          </cell>
          <cell r="F12">
            <v>7416</v>
          </cell>
          <cell r="G12">
            <v>764</v>
          </cell>
          <cell r="H12">
            <v>730</v>
          </cell>
          <cell r="I12">
            <v>730</v>
          </cell>
          <cell r="J12">
            <v>620.5</v>
          </cell>
          <cell r="K12">
            <v>10</v>
          </cell>
          <cell r="M12">
            <v>-10</v>
          </cell>
          <cell r="O12">
            <v>0.10302049622437973</v>
          </cell>
          <cell r="P12">
            <v>0.14548274002157499</v>
          </cell>
          <cell r="Q12">
            <v>4.2462243797195265E-2</v>
          </cell>
        </row>
        <row r="13">
          <cell r="C13" t="str">
            <v>姜凤</v>
          </cell>
          <cell r="D13">
            <v>46013</v>
          </cell>
          <cell r="E13">
            <v>1957</v>
          </cell>
          <cell r="F13">
            <v>12626</v>
          </cell>
          <cell r="G13">
            <v>1649</v>
          </cell>
          <cell r="H13">
            <v>1250</v>
          </cell>
          <cell r="I13">
            <v>1250</v>
          </cell>
          <cell r="J13">
            <v>1062.5</v>
          </cell>
          <cell r="K13">
            <v>8</v>
          </cell>
          <cell r="L13">
            <v>19</v>
          </cell>
          <cell r="M13">
            <v>11</v>
          </cell>
          <cell r="N13">
            <v>5.4824561403508767</v>
          </cell>
          <cell r="O13">
            <v>0.13060351655314431</v>
          </cell>
          <cell r="P13">
            <v>0.16251386028829401</v>
          </cell>
          <cell r="Q13">
            <v>3.1910343735149699E-2</v>
          </cell>
        </row>
        <row r="14">
          <cell r="C14" t="str">
            <v>南京市</v>
          </cell>
          <cell r="D14">
            <v>15976</v>
          </cell>
          <cell r="E14">
            <v>822</v>
          </cell>
          <cell r="F14">
            <v>4649</v>
          </cell>
          <cell r="G14">
            <v>646</v>
          </cell>
          <cell r="H14">
            <v>550</v>
          </cell>
          <cell r="I14">
            <v>550</v>
          </cell>
          <cell r="J14">
            <v>467.5</v>
          </cell>
          <cell r="K14">
            <v>4</v>
          </cell>
          <cell r="M14">
            <v>-4</v>
          </cell>
          <cell r="O14">
            <v>0.13895461389546138</v>
          </cell>
          <cell r="P14">
            <v>0.18393202839320283</v>
          </cell>
          <cell r="Q14">
            <v>4.4977414497741453E-2</v>
          </cell>
        </row>
        <row r="15">
          <cell r="C15" t="str">
            <v>苏州市</v>
          </cell>
          <cell r="D15">
            <v>19373</v>
          </cell>
          <cell r="E15">
            <v>811</v>
          </cell>
          <cell r="F15">
            <v>5664</v>
          </cell>
          <cell r="G15">
            <v>714</v>
          </cell>
          <cell r="H15">
            <v>500</v>
          </cell>
          <cell r="I15">
            <v>500</v>
          </cell>
          <cell r="J15">
            <v>425</v>
          </cell>
          <cell r="K15">
            <v>4</v>
          </cell>
          <cell r="M15">
            <v>-4</v>
          </cell>
          <cell r="O15">
            <v>0.1260593220338983</v>
          </cell>
          <cell r="P15">
            <v>0.15067090395480226</v>
          </cell>
          <cell r="Q15">
            <v>2.4611581920903958E-2</v>
          </cell>
        </row>
        <row r="16">
          <cell r="C16" t="str">
            <v>无锡市</v>
          </cell>
          <cell r="D16">
            <v>10664</v>
          </cell>
          <cell r="E16">
            <v>324</v>
          </cell>
          <cell r="F16">
            <v>2313</v>
          </cell>
          <cell r="G16">
            <v>289</v>
          </cell>
          <cell r="H16">
            <v>200</v>
          </cell>
          <cell r="I16">
            <v>200</v>
          </cell>
          <cell r="J16">
            <v>170</v>
          </cell>
          <cell r="M16">
            <v>0</v>
          </cell>
          <cell r="O16">
            <v>0.12494595763078253</v>
          </cell>
          <cell r="P16">
            <v>0.14846519671422395</v>
          </cell>
          <cell r="Q16">
            <v>2.3519239083441418E-2</v>
          </cell>
        </row>
        <row r="17">
          <cell r="C17" t="str">
            <v>那玉枫</v>
          </cell>
          <cell r="D17">
            <v>69459</v>
          </cell>
          <cell r="E17">
            <v>2626</v>
          </cell>
          <cell r="F17">
            <v>17553</v>
          </cell>
          <cell r="G17">
            <v>2283</v>
          </cell>
          <cell r="H17">
            <v>2120</v>
          </cell>
          <cell r="I17">
            <v>2120</v>
          </cell>
          <cell r="J17">
            <v>1802</v>
          </cell>
          <cell r="K17">
            <v>24</v>
          </cell>
          <cell r="L17">
            <v>32</v>
          </cell>
          <cell r="M17">
            <v>8</v>
          </cell>
          <cell r="N17">
            <v>5.520833333333333</v>
          </cell>
          <cell r="O17">
            <v>0.13006323705349512</v>
          </cell>
          <cell r="P17">
            <v>0.18069845610436963</v>
          </cell>
          <cell r="Q17">
            <v>5.0635219050874508E-2</v>
          </cell>
        </row>
        <row r="18">
          <cell r="C18" t="str">
            <v>西安市</v>
          </cell>
          <cell r="D18">
            <v>21772</v>
          </cell>
          <cell r="E18">
            <v>983</v>
          </cell>
          <cell r="F18">
            <v>7136</v>
          </cell>
          <cell r="G18">
            <v>920</v>
          </cell>
          <cell r="H18">
            <v>720</v>
          </cell>
          <cell r="I18">
            <v>720</v>
          </cell>
          <cell r="J18">
            <v>612</v>
          </cell>
          <cell r="K18">
            <v>10</v>
          </cell>
          <cell r="M18">
            <v>-10</v>
          </cell>
          <cell r="O18">
            <v>0.12892376681614351</v>
          </cell>
          <cell r="P18">
            <v>0.16311659192825112</v>
          </cell>
          <cell r="Q18">
            <v>3.4192825112107611E-2</v>
          </cell>
        </row>
        <row r="19">
          <cell r="C19" t="str">
            <v>成都市</v>
          </cell>
          <cell r="D19">
            <v>35241</v>
          </cell>
          <cell r="E19">
            <v>1342</v>
          </cell>
          <cell r="F19">
            <v>9973</v>
          </cell>
          <cell r="G19">
            <v>1213</v>
          </cell>
          <cell r="H19">
            <v>1240</v>
          </cell>
          <cell r="I19">
            <v>1240</v>
          </cell>
          <cell r="J19">
            <v>1054</v>
          </cell>
          <cell r="K19">
            <v>14</v>
          </cell>
          <cell r="M19">
            <v>-14</v>
          </cell>
          <cell r="O19">
            <v>0.12162839667101173</v>
          </cell>
          <cell r="P19">
            <v>0.1786623884488118</v>
          </cell>
          <cell r="Q19">
            <v>5.7033991777800067E-2</v>
          </cell>
        </row>
        <row r="20">
          <cell r="C20" t="str">
            <v>昆明市</v>
          </cell>
          <cell r="D20">
            <v>12446</v>
          </cell>
          <cell r="E20">
            <v>301</v>
          </cell>
          <cell r="F20">
            <v>2722</v>
          </cell>
          <cell r="G20">
            <v>279</v>
          </cell>
          <cell r="H20">
            <v>160</v>
          </cell>
          <cell r="I20">
            <v>160</v>
          </cell>
          <cell r="J20">
            <v>136</v>
          </cell>
          <cell r="M20">
            <v>0</v>
          </cell>
          <cell r="O20">
            <v>0.10249816311535635</v>
          </cell>
          <cell r="P20">
            <v>0.11146216017634092</v>
          </cell>
          <cell r="Q20">
            <v>8.9639970609845659E-3</v>
          </cell>
        </row>
        <row r="21">
          <cell r="C21" t="str">
            <v>相源</v>
          </cell>
          <cell r="D21">
            <v>34570</v>
          </cell>
          <cell r="E21">
            <v>1156</v>
          </cell>
          <cell r="F21">
            <v>7701</v>
          </cell>
          <cell r="G21">
            <v>1033</v>
          </cell>
          <cell r="H21">
            <v>730</v>
          </cell>
          <cell r="I21">
            <v>730</v>
          </cell>
          <cell r="J21">
            <v>620.5</v>
          </cell>
          <cell r="K21">
            <v>11</v>
          </cell>
          <cell r="L21">
            <v>11</v>
          </cell>
          <cell r="M21">
            <v>0</v>
          </cell>
          <cell r="N21">
            <v>5.5303030303030303</v>
          </cell>
          <cell r="O21">
            <v>0.13413842358135308</v>
          </cell>
          <cell r="P21">
            <v>0.16105700558369043</v>
          </cell>
          <cell r="Q21">
            <v>2.6918582002337349E-2</v>
          </cell>
        </row>
        <row r="22">
          <cell r="C22" t="str">
            <v>重庆市</v>
          </cell>
          <cell r="D22">
            <v>34570</v>
          </cell>
          <cell r="E22">
            <v>1156</v>
          </cell>
          <cell r="F22">
            <v>7701</v>
          </cell>
          <cell r="G22">
            <v>1033</v>
          </cell>
          <cell r="H22">
            <v>730</v>
          </cell>
          <cell r="I22">
            <v>730</v>
          </cell>
          <cell r="J22">
            <v>620.5</v>
          </cell>
          <cell r="K22">
            <v>11</v>
          </cell>
          <cell r="M22">
            <v>-11</v>
          </cell>
          <cell r="O22">
            <v>0.13413842358135308</v>
          </cell>
          <cell r="P22">
            <v>0.16105700558369043</v>
          </cell>
          <cell r="Q22">
            <v>2.6918582002337349E-2</v>
          </cell>
        </row>
        <row r="23">
          <cell r="C23" t="str">
            <v>徐礼俊/许寅成</v>
          </cell>
          <cell r="D23">
            <v>31096</v>
          </cell>
          <cell r="E23">
            <v>1728</v>
          </cell>
          <cell r="F23">
            <v>9624</v>
          </cell>
          <cell r="G23">
            <v>1478</v>
          </cell>
          <cell r="H23">
            <v>1520</v>
          </cell>
          <cell r="I23">
            <v>1520</v>
          </cell>
          <cell r="J23">
            <v>1292</v>
          </cell>
          <cell r="K23">
            <v>18</v>
          </cell>
          <cell r="L23">
            <v>22</v>
          </cell>
          <cell r="M23">
            <v>4</v>
          </cell>
          <cell r="N23">
            <v>5.7575757575757578</v>
          </cell>
          <cell r="O23">
            <v>0.15357439733998338</v>
          </cell>
          <cell r="P23">
            <v>0.22639235245220285</v>
          </cell>
          <cell r="Q23">
            <v>7.2817955112219473E-2</v>
          </cell>
        </row>
        <row r="24">
          <cell r="C24" t="str">
            <v>上海市</v>
          </cell>
          <cell r="D24">
            <v>31096</v>
          </cell>
          <cell r="E24">
            <v>1728</v>
          </cell>
          <cell r="F24">
            <v>9624</v>
          </cell>
          <cell r="G24">
            <v>1478</v>
          </cell>
          <cell r="H24">
            <v>1520</v>
          </cell>
          <cell r="I24">
            <v>1520</v>
          </cell>
          <cell r="J24">
            <v>1292</v>
          </cell>
          <cell r="K24">
            <v>18</v>
          </cell>
          <cell r="M24">
            <v>-18</v>
          </cell>
          <cell r="O24">
            <v>0.15357439733998338</v>
          </cell>
          <cell r="P24">
            <v>0.22639235245220285</v>
          </cell>
          <cell r="Q24">
            <v>7.2817955112219473E-2</v>
          </cell>
        </row>
        <row r="25">
          <cell r="C25" t="str">
            <v>马吉新</v>
          </cell>
          <cell r="D25">
            <v>54037</v>
          </cell>
          <cell r="E25">
            <v>1839</v>
          </cell>
          <cell r="F25">
            <v>14899</v>
          </cell>
          <cell r="G25">
            <v>1660</v>
          </cell>
          <cell r="H25">
            <v>1680</v>
          </cell>
          <cell r="I25">
            <v>1680</v>
          </cell>
          <cell r="J25">
            <v>1428</v>
          </cell>
          <cell r="K25">
            <v>16</v>
          </cell>
          <cell r="L25">
            <v>24</v>
          </cell>
          <cell r="M25">
            <v>8</v>
          </cell>
          <cell r="N25">
            <v>5.833333333333333</v>
          </cell>
          <cell r="O25">
            <v>0.11141687361567891</v>
          </cell>
          <cell r="P25">
            <v>0.16269548291831668</v>
          </cell>
          <cell r="Q25">
            <v>5.1278609302637765E-2</v>
          </cell>
        </row>
        <row r="26">
          <cell r="C26" t="str">
            <v>杭州市</v>
          </cell>
          <cell r="D26">
            <v>23484</v>
          </cell>
          <cell r="E26">
            <v>1145</v>
          </cell>
          <cell r="F26">
            <v>8444</v>
          </cell>
          <cell r="G26">
            <v>1074</v>
          </cell>
          <cell r="H26">
            <v>1200</v>
          </cell>
          <cell r="I26">
            <v>1200</v>
          </cell>
          <cell r="J26">
            <v>1020</v>
          </cell>
          <cell r="K26">
            <v>16</v>
          </cell>
          <cell r="M26">
            <v>-16</v>
          </cell>
          <cell r="O26">
            <v>0.12719090478446235</v>
          </cell>
          <cell r="P26">
            <v>0.19711037423022265</v>
          </cell>
          <cell r="Q26">
            <v>6.9919469445760302E-2</v>
          </cell>
        </row>
        <row r="27">
          <cell r="C27" t="str">
            <v>宁波市</v>
          </cell>
          <cell r="D27">
            <v>14962</v>
          </cell>
          <cell r="E27">
            <v>462</v>
          </cell>
          <cell r="F27">
            <v>3779</v>
          </cell>
          <cell r="G27">
            <v>385</v>
          </cell>
          <cell r="H27">
            <v>300</v>
          </cell>
          <cell r="I27">
            <v>300</v>
          </cell>
          <cell r="J27">
            <v>255</v>
          </cell>
          <cell r="M27">
            <v>0</v>
          </cell>
          <cell r="O27">
            <v>0.10187880391637999</v>
          </cell>
          <cell r="P27">
            <v>0.1286054511775602</v>
          </cell>
          <cell r="Q27">
            <v>2.6726647261180209E-2</v>
          </cell>
        </row>
        <row r="28">
          <cell r="C28" t="str">
            <v>温州市</v>
          </cell>
          <cell r="D28">
            <v>15591</v>
          </cell>
          <cell r="E28">
            <v>232</v>
          </cell>
          <cell r="F28">
            <v>2676</v>
          </cell>
          <cell r="G28">
            <v>201</v>
          </cell>
          <cell r="H28">
            <v>180</v>
          </cell>
          <cell r="I28">
            <v>180</v>
          </cell>
          <cell r="J28">
            <v>153</v>
          </cell>
          <cell r="M28">
            <v>0</v>
          </cell>
          <cell r="O28">
            <v>7.511210762331838E-2</v>
          </cell>
          <cell r="P28">
            <v>0.10224215246636773</v>
          </cell>
          <cell r="Q28">
            <v>2.7130044843049345E-2</v>
          </cell>
        </row>
        <row r="29">
          <cell r="C29" t="str">
            <v>马俊</v>
          </cell>
          <cell r="D29">
            <v>47623</v>
          </cell>
          <cell r="E29">
            <v>1703</v>
          </cell>
          <cell r="F29">
            <v>14024</v>
          </cell>
          <cell r="G29">
            <v>1549</v>
          </cell>
          <cell r="H29">
            <v>1460</v>
          </cell>
          <cell r="I29">
            <v>1460</v>
          </cell>
          <cell r="J29">
            <v>1241</v>
          </cell>
          <cell r="K29">
            <v>12</v>
          </cell>
          <cell r="L29">
            <v>22</v>
          </cell>
          <cell r="M29">
            <v>10</v>
          </cell>
          <cell r="N29">
            <v>5.5303030303030303</v>
          </cell>
          <cell r="O29">
            <v>0.11045350827153451</v>
          </cell>
          <cell r="P29">
            <v>0.15476326297775242</v>
          </cell>
          <cell r="Q29">
            <v>4.430975470621791E-2</v>
          </cell>
        </row>
        <row r="30">
          <cell r="C30" t="str">
            <v>合肥市</v>
          </cell>
          <cell r="D30">
            <v>17391</v>
          </cell>
          <cell r="E30">
            <v>696</v>
          </cell>
          <cell r="F30">
            <v>5370</v>
          </cell>
          <cell r="G30">
            <v>633</v>
          </cell>
          <cell r="H30">
            <v>590</v>
          </cell>
          <cell r="I30">
            <v>590</v>
          </cell>
          <cell r="J30">
            <v>501.5</v>
          </cell>
          <cell r="K30">
            <v>3</v>
          </cell>
          <cell r="M30">
            <v>-3</v>
          </cell>
          <cell r="O30">
            <v>0.11787709497206704</v>
          </cell>
          <cell r="P30">
            <v>0.16411545623836127</v>
          </cell>
          <cell r="Q30">
            <v>4.6238361266294228E-2</v>
          </cell>
        </row>
        <row r="31">
          <cell r="C31" t="str">
            <v>长沙市</v>
          </cell>
          <cell r="D31">
            <v>20798</v>
          </cell>
          <cell r="E31">
            <v>698</v>
          </cell>
          <cell r="F31">
            <v>5677</v>
          </cell>
          <cell r="G31">
            <v>629</v>
          </cell>
          <cell r="H31">
            <v>580</v>
          </cell>
          <cell r="I31">
            <v>580</v>
          </cell>
          <cell r="J31">
            <v>493</v>
          </cell>
          <cell r="K31">
            <v>3</v>
          </cell>
          <cell r="M31">
            <v>-3</v>
          </cell>
          <cell r="O31">
            <v>0.11079795666725382</v>
          </cell>
          <cell r="P31">
            <v>0.15332041571252422</v>
          </cell>
          <cell r="Q31">
            <v>4.2522459045270397E-2</v>
          </cell>
        </row>
        <row r="32">
          <cell r="C32" t="str">
            <v>南昌市</v>
          </cell>
          <cell r="D32">
            <v>9434</v>
          </cell>
          <cell r="E32">
            <v>309</v>
          </cell>
          <cell r="F32">
            <v>2977</v>
          </cell>
          <cell r="G32">
            <v>287</v>
          </cell>
          <cell r="H32">
            <v>290</v>
          </cell>
          <cell r="I32">
            <v>290</v>
          </cell>
          <cell r="J32">
            <v>246.5</v>
          </cell>
          <cell r="K32">
            <v>6</v>
          </cell>
          <cell r="M32">
            <v>-6</v>
          </cell>
          <cell r="O32">
            <v>9.6405777628485054E-2</v>
          </cell>
          <cell r="P32">
            <v>0.14064494457507556</v>
          </cell>
          <cell r="Q32">
            <v>4.4239166946590511E-2</v>
          </cell>
        </row>
        <row r="33">
          <cell r="C33" t="str">
            <v>周晨飞</v>
          </cell>
          <cell r="D33">
            <v>23291</v>
          </cell>
          <cell r="E33">
            <v>761</v>
          </cell>
          <cell r="F33">
            <v>4865</v>
          </cell>
          <cell r="G33">
            <v>620</v>
          </cell>
          <cell r="H33">
            <v>640</v>
          </cell>
          <cell r="I33">
            <v>640</v>
          </cell>
          <cell r="J33">
            <v>544</v>
          </cell>
          <cell r="K33">
            <v>11</v>
          </cell>
          <cell r="L33">
            <v>9</v>
          </cell>
          <cell r="M33">
            <v>-2</v>
          </cell>
          <cell r="N33">
            <v>5.9259259259259265</v>
          </cell>
          <cell r="O33">
            <v>0.12744090441932168</v>
          </cell>
          <cell r="P33">
            <v>0.18828365878725592</v>
          </cell>
          <cell r="Q33">
            <v>6.0842754367934238E-2</v>
          </cell>
        </row>
        <row r="34">
          <cell r="C34" t="str">
            <v>福州市</v>
          </cell>
          <cell r="D34">
            <v>12068</v>
          </cell>
          <cell r="E34">
            <v>436</v>
          </cell>
          <cell r="F34">
            <v>2478</v>
          </cell>
          <cell r="G34">
            <v>334</v>
          </cell>
          <cell r="H34">
            <v>320</v>
          </cell>
          <cell r="I34">
            <v>320</v>
          </cell>
          <cell r="J34">
            <v>272</v>
          </cell>
          <cell r="K34">
            <v>5</v>
          </cell>
          <cell r="M34">
            <v>-5</v>
          </cell>
          <cell r="O34">
            <v>0.13478611783696529</v>
          </cell>
          <cell r="P34">
            <v>0.19063761097659401</v>
          </cell>
          <cell r="Q34">
            <v>5.5851493139628727E-2</v>
          </cell>
        </row>
        <row r="35">
          <cell r="C35" t="str">
            <v>厦门市</v>
          </cell>
          <cell r="D35">
            <v>11223</v>
          </cell>
          <cell r="E35">
            <v>325</v>
          </cell>
          <cell r="F35">
            <v>2387</v>
          </cell>
          <cell r="G35">
            <v>286</v>
          </cell>
          <cell r="H35">
            <v>320</v>
          </cell>
          <cell r="I35">
            <v>320</v>
          </cell>
          <cell r="J35">
            <v>272</v>
          </cell>
          <cell r="K35">
            <v>6</v>
          </cell>
          <cell r="M35">
            <v>-6</v>
          </cell>
          <cell r="O35">
            <v>0.11981566820276497</v>
          </cell>
          <cell r="P35">
            <v>0.18583996648512779</v>
          </cell>
          <cell r="Q35">
            <v>6.6024298282362823E-2</v>
          </cell>
        </row>
        <row r="36">
          <cell r="C36" t="str">
            <v>谢浩</v>
          </cell>
          <cell r="D36">
            <v>106041</v>
          </cell>
          <cell r="E36">
            <v>3671</v>
          </cell>
          <cell r="F36">
            <v>19373</v>
          </cell>
          <cell r="G36">
            <v>2178</v>
          </cell>
          <cell r="H36">
            <v>3250</v>
          </cell>
          <cell r="I36">
            <v>3250</v>
          </cell>
          <cell r="J36">
            <v>2762.5</v>
          </cell>
          <cell r="K36">
            <v>21</v>
          </cell>
          <cell r="L36">
            <v>48</v>
          </cell>
          <cell r="M36">
            <v>27</v>
          </cell>
          <cell r="N36">
            <v>5.6423611111111107</v>
          </cell>
          <cell r="O36">
            <v>0.1124245083363444</v>
          </cell>
          <cell r="P36">
            <v>0.21005006968461262</v>
          </cell>
          <cell r="Q36">
            <v>9.7625561348268219E-2</v>
          </cell>
        </row>
        <row r="37">
          <cell r="C37" t="str">
            <v>东莞市</v>
          </cell>
          <cell r="D37">
            <v>18621</v>
          </cell>
          <cell r="E37">
            <v>613</v>
          </cell>
          <cell r="F37">
            <v>5223</v>
          </cell>
          <cell r="G37">
            <v>555</v>
          </cell>
          <cell r="H37">
            <v>350</v>
          </cell>
          <cell r="I37">
            <v>350</v>
          </cell>
          <cell r="J37">
            <v>297.5</v>
          </cell>
          <cell r="M37">
            <v>0</v>
          </cell>
          <cell r="O37">
            <v>0.10626076967260195</v>
          </cell>
          <cell r="P37">
            <v>0.12071606356500096</v>
          </cell>
          <cell r="Q37">
            <v>1.445529389239901E-2</v>
          </cell>
        </row>
        <row r="38">
          <cell r="C38" t="str">
            <v>佛山市</v>
          </cell>
          <cell r="D38">
            <v>18614</v>
          </cell>
          <cell r="E38">
            <v>447</v>
          </cell>
          <cell r="F38">
            <v>4500</v>
          </cell>
          <cell r="G38">
            <v>413</v>
          </cell>
          <cell r="H38">
            <v>300</v>
          </cell>
          <cell r="I38">
            <v>300</v>
          </cell>
          <cell r="J38">
            <v>255</v>
          </cell>
          <cell r="M38">
            <v>0</v>
          </cell>
          <cell r="O38">
            <v>9.1777777777777778E-2</v>
          </cell>
          <cell r="P38">
            <v>0.11173333333333332</v>
          </cell>
          <cell r="Q38">
            <v>1.9955555555555546E-2</v>
          </cell>
        </row>
        <row r="39">
          <cell r="C39" t="str">
            <v>广州市</v>
          </cell>
          <cell r="D39">
            <v>35087</v>
          </cell>
          <cell r="E39">
            <v>1322</v>
          </cell>
          <cell r="F39">
            <v>9650</v>
          </cell>
          <cell r="G39">
            <v>1210</v>
          </cell>
          <cell r="H39">
            <v>1200</v>
          </cell>
          <cell r="I39">
            <v>1200</v>
          </cell>
          <cell r="J39">
            <v>1020</v>
          </cell>
          <cell r="K39">
            <v>11</v>
          </cell>
          <cell r="M39">
            <v>-11</v>
          </cell>
          <cell r="O39">
            <v>0.12538860103626942</v>
          </cell>
          <cell r="P39">
            <v>0.18093264248704663</v>
          </cell>
          <cell r="Q39">
            <v>5.554404145077721E-2</v>
          </cell>
        </row>
        <row r="40">
          <cell r="C40" t="str">
            <v>深圳市</v>
          </cell>
          <cell r="D40">
            <v>33719</v>
          </cell>
          <cell r="E40">
            <v>1289</v>
          </cell>
          <cell r="F40">
            <v>10438</v>
          </cell>
          <cell r="G40">
            <v>1167</v>
          </cell>
          <cell r="H40">
            <v>1400</v>
          </cell>
          <cell r="I40">
            <v>1400</v>
          </cell>
          <cell r="J40">
            <v>1190</v>
          </cell>
          <cell r="K40">
            <v>10</v>
          </cell>
          <cell r="M40">
            <v>-10</v>
          </cell>
          <cell r="O40">
            <v>0.11180302739988504</v>
          </cell>
          <cell r="P40">
            <v>0.18108833109791145</v>
          </cell>
          <cell r="Q40">
            <v>6.9285303698026407E-2</v>
          </cell>
        </row>
        <row r="41">
          <cell r="C41" t="str">
            <v>王伟杰</v>
          </cell>
          <cell r="D41">
            <v>62606</v>
          </cell>
          <cell r="E41">
            <v>1167</v>
          </cell>
          <cell r="F41">
            <v>6936</v>
          </cell>
          <cell r="G41">
            <v>842</v>
          </cell>
          <cell r="H41">
            <v>950</v>
          </cell>
          <cell r="I41">
            <v>950</v>
          </cell>
          <cell r="J41">
            <v>807.5</v>
          </cell>
          <cell r="K41">
            <v>7</v>
          </cell>
          <cell r="L41">
            <v>14</v>
          </cell>
          <cell r="M41">
            <v>7</v>
          </cell>
          <cell r="N41">
            <v>5.6547619047619051</v>
          </cell>
          <cell r="O41">
            <v>0.12139561707035755</v>
          </cell>
          <cell r="P41">
            <v>0.18925893886966552</v>
          </cell>
          <cell r="Q41">
            <v>6.7863321799307971E-2</v>
          </cell>
        </row>
        <row r="42">
          <cell r="C42" t="str">
            <v>武汉市</v>
          </cell>
          <cell r="D42">
            <v>20893</v>
          </cell>
          <cell r="E42">
            <v>952</v>
          </cell>
          <cell r="F42">
            <v>6936</v>
          </cell>
          <cell r="G42">
            <v>842</v>
          </cell>
          <cell r="H42">
            <v>950</v>
          </cell>
          <cell r="I42">
            <v>950</v>
          </cell>
          <cell r="J42">
            <v>807.5</v>
          </cell>
          <cell r="K42">
            <v>7</v>
          </cell>
          <cell r="M42">
            <v>-7</v>
          </cell>
          <cell r="O42">
            <v>0.12139561707035755</v>
          </cell>
          <cell r="P42">
            <v>0.18925893886966552</v>
          </cell>
          <cell r="Q42">
            <v>6.7863321799307971E-2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833F2-2BEC-4276-87BB-268CBBD76F01}">
  <dimension ref="A1:Y42"/>
  <sheetViews>
    <sheetView zoomScale="119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7" sqref="E17"/>
    </sheetView>
  </sheetViews>
  <sheetFormatPr baseColWidth="10" defaultColWidth="8.83203125" defaultRowHeight="15"/>
  <cols>
    <col min="5" max="5" width="11.5" customWidth="1"/>
    <col min="6" max="6" width="10" customWidth="1"/>
  </cols>
  <sheetData>
    <row r="1" spans="1:25">
      <c r="A1" s="1" t="s">
        <v>0</v>
      </c>
      <c r="B1" s="2" t="s">
        <v>1</v>
      </c>
      <c r="C1" s="3" t="s">
        <v>2</v>
      </c>
      <c r="D1" s="45" t="s">
        <v>3</v>
      </c>
      <c r="E1" s="51"/>
      <c r="F1" s="51"/>
      <c r="G1" s="51"/>
      <c r="H1" s="51"/>
      <c r="I1" s="46"/>
      <c r="J1" s="45" t="s">
        <v>4</v>
      </c>
      <c r="K1" s="46"/>
      <c r="L1" s="45" t="s">
        <v>5</v>
      </c>
      <c r="M1" s="46"/>
      <c r="N1" s="45" t="s">
        <v>6</v>
      </c>
      <c r="O1" s="46"/>
      <c r="P1" s="45" t="s">
        <v>7</v>
      </c>
      <c r="Q1" s="46"/>
      <c r="R1" s="45" t="s">
        <v>8</v>
      </c>
      <c r="S1" s="46"/>
      <c r="T1" s="45" t="s">
        <v>9</v>
      </c>
      <c r="U1" s="46"/>
      <c r="V1" s="45" t="s">
        <v>10</v>
      </c>
      <c r="W1" s="46"/>
    </row>
    <row r="2" spans="1:25" ht="45">
      <c r="A2" s="4"/>
      <c r="B2" s="5"/>
      <c r="C2" s="6"/>
      <c r="D2" s="7" t="s">
        <v>11</v>
      </c>
      <c r="E2" s="42" t="s">
        <v>13</v>
      </c>
      <c r="F2" s="8" t="s">
        <v>12</v>
      </c>
      <c r="G2" s="9" t="s">
        <v>14</v>
      </c>
      <c r="H2" s="9" t="s">
        <v>15</v>
      </c>
      <c r="I2" s="10" t="s">
        <v>16</v>
      </c>
      <c r="J2" s="7" t="s">
        <v>11</v>
      </c>
      <c r="K2" s="8" t="s">
        <v>12</v>
      </c>
      <c r="L2" s="7" t="s">
        <v>11</v>
      </c>
      <c r="M2" s="8" t="s">
        <v>12</v>
      </c>
      <c r="N2" s="7" t="s">
        <v>11</v>
      </c>
      <c r="O2" s="8" t="s">
        <v>12</v>
      </c>
      <c r="P2" s="7" t="s">
        <v>11</v>
      </c>
      <c r="Q2" s="8" t="s">
        <v>12</v>
      </c>
      <c r="R2" s="7" t="s">
        <v>11</v>
      </c>
      <c r="S2" s="8" t="s">
        <v>12</v>
      </c>
      <c r="T2" s="7" t="s">
        <v>11</v>
      </c>
      <c r="U2" s="8" t="s">
        <v>12</v>
      </c>
      <c r="V2" s="7" t="s">
        <v>11</v>
      </c>
      <c r="W2" s="8" t="s">
        <v>12</v>
      </c>
    </row>
    <row r="3" spans="1:25">
      <c r="A3" s="1" t="s">
        <v>17</v>
      </c>
      <c r="B3" s="11"/>
      <c r="C3" s="12"/>
      <c r="D3" s="13">
        <f>SUM(D4:D42)/2</f>
        <v>23368</v>
      </c>
      <c r="E3" s="14">
        <v>17499</v>
      </c>
      <c r="F3" s="14">
        <f t="shared" ref="F3:W3" si="0">SUM(F4:F42)/2</f>
        <v>17500</v>
      </c>
      <c r="G3" s="14">
        <f>SUM(G4:G42)</f>
        <v>258</v>
      </c>
      <c r="H3" s="14">
        <f>SUM(H4:H42)</f>
        <v>171</v>
      </c>
      <c r="I3" s="15">
        <f>F3/G3/12</f>
        <v>5.6524547803617571</v>
      </c>
      <c r="J3" s="16">
        <f t="shared" si="0"/>
        <v>3149</v>
      </c>
      <c r="K3" s="17">
        <f t="shared" si="0"/>
        <v>6975</v>
      </c>
      <c r="L3" s="16">
        <f t="shared" si="0"/>
        <v>1041</v>
      </c>
      <c r="M3" s="17">
        <f t="shared" si="0"/>
        <v>625</v>
      </c>
      <c r="N3" s="16">
        <f t="shared" si="0"/>
        <v>1471</v>
      </c>
      <c r="O3" s="17">
        <f t="shared" si="0"/>
        <v>715</v>
      </c>
      <c r="P3" s="16">
        <f t="shared" si="0"/>
        <v>1897</v>
      </c>
      <c r="Q3" s="17">
        <f t="shared" si="0"/>
        <v>655</v>
      </c>
      <c r="R3" s="16">
        <f t="shared" si="0"/>
        <v>5259</v>
      </c>
      <c r="S3" s="17">
        <f t="shared" si="0"/>
        <v>2225</v>
      </c>
      <c r="T3" s="16">
        <f t="shared" si="0"/>
        <v>4265</v>
      </c>
      <c r="U3" s="17">
        <f t="shared" si="0"/>
        <v>1385</v>
      </c>
      <c r="V3" s="16">
        <f t="shared" si="0"/>
        <v>6286</v>
      </c>
      <c r="W3" s="18">
        <f t="shared" si="0"/>
        <v>4920</v>
      </c>
      <c r="Y3" s="44">
        <f>3630/W3</f>
        <v>0.73780487804878048</v>
      </c>
    </row>
    <row r="4" spans="1:25">
      <c r="A4" s="47" t="s">
        <v>18</v>
      </c>
      <c r="B4" s="1" t="s">
        <v>19</v>
      </c>
      <c r="C4" s="19" t="s">
        <v>20</v>
      </c>
      <c r="D4" s="13">
        <f>SUM(D5:D7)</f>
        <v>3235</v>
      </c>
      <c r="E4" s="14">
        <v>2210</v>
      </c>
      <c r="F4" s="14">
        <f t="shared" ref="F4" si="1">SUM(F5:F7)</f>
        <v>2210</v>
      </c>
      <c r="G4" s="14">
        <v>32</v>
      </c>
      <c r="H4" s="14">
        <f>VLOOKUP(C4,[1]分品类分城市新签目标!$C:$Q,9,0)</f>
        <v>25</v>
      </c>
      <c r="I4" s="20">
        <f>F4/G4/12</f>
        <v>5.755208333333333</v>
      </c>
      <c r="J4" s="21">
        <f t="shared" ref="J4:U4" si="2">SUM(J5:J7)</f>
        <v>588</v>
      </c>
      <c r="K4" s="22">
        <f t="shared" si="2"/>
        <v>1070</v>
      </c>
      <c r="L4" s="21">
        <f t="shared" si="2"/>
        <v>136</v>
      </c>
      <c r="M4" s="22">
        <f t="shared" si="2"/>
        <v>50</v>
      </c>
      <c r="N4" s="21">
        <f t="shared" si="2"/>
        <v>194</v>
      </c>
      <c r="O4" s="22">
        <f t="shared" si="2"/>
        <v>70</v>
      </c>
      <c r="P4" s="21">
        <f t="shared" si="2"/>
        <v>257</v>
      </c>
      <c r="Q4" s="22">
        <f t="shared" si="2"/>
        <v>65</v>
      </c>
      <c r="R4" s="21">
        <f>SUM(R5:R7)</f>
        <v>987</v>
      </c>
      <c r="S4" s="22">
        <f t="shared" si="2"/>
        <v>250</v>
      </c>
      <c r="T4" s="21">
        <f t="shared" si="2"/>
        <v>260</v>
      </c>
      <c r="U4" s="22">
        <f t="shared" si="2"/>
        <v>105</v>
      </c>
      <c r="V4" s="21">
        <f>SUM(V5:V7)</f>
        <v>813</v>
      </c>
      <c r="W4" s="22">
        <f>SUM(W5:W7)</f>
        <v>600</v>
      </c>
    </row>
    <row r="5" spans="1:25">
      <c r="A5" s="48"/>
      <c r="B5" s="23" t="s">
        <v>21</v>
      </c>
      <c r="C5" s="24" t="s">
        <v>21</v>
      </c>
      <c r="D5" s="25">
        <v>1730</v>
      </c>
      <c r="E5" s="43">
        <v>1650</v>
      </c>
      <c r="F5" s="28">
        <f>K5+M5+O5+Q5+S5+U5+W5</f>
        <v>1650</v>
      </c>
      <c r="G5" s="26">
        <f>VLOOKUP(C5,[1]分品类分城市新签目标!$C:$Q,10,0)</f>
        <v>0</v>
      </c>
      <c r="H5" s="26"/>
      <c r="I5" s="29"/>
      <c r="J5" s="25">
        <v>363</v>
      </c>
      <c r="K5" s="27">
        <v>800</v>
      </c>
      <c r="L5" s="25">
        <v>54</v>
      </c>
      <c r="M5" s="27">
        <v>30</v>
      </c>
      <c r="N5" s="25">
        <v>81</v>
      </c>
      <c r="O5" s="27">
        <v>60</v>
      </c>
      <c r="P5" s="25">
        <v>135</v>
      </c>
      <c r="Q5" s="27">
        <v>50</v>
      </c>
      <c r="R5" s="25">
        <v>534</v>
      </c>
      <c r="S5" s="27">
        <v>200</v>
      </c>
      <c r="T5" s="25">
        <v>51</v>
      </c>
      <c r="U5" s="27">
        <v>80</v>
      </c>
      <c r="V5" s="25">
        <v>512</v>
      </c>
      <c r="W5" s="27">
        <v>430</v>
      </c>
    </row>
    <row r="6" spans="1:25">
      <c r="A6" s="48"/>
      <c r="B6" s="23" t="s">
        <v>22</v>
      </c>
      <c r="C6" s="24" t="s">
        <v>23</v>
      </c>
      <c r="D6" s="25">
        <v>698</v>
      </c>
      <c r="E6" s="43">
        <v>260</v>
      </c>
      <c r="F6" s="28">
        <f>K6+M6+O6+Q6+S6+U6+W6</f>
        <v>260</v>
      </c>
      <c r="G6" s="26">
        <f>VLOOKUP(C6,[1]分品类分城市新签目标!$C:$Q,10,0)</f>
        <v>0</v>
      </c>
      <c r="H6" s="26"/>
      <c r="I6" s="29"/>
      <c r="J6" s="25">
        <v>102</v>
      </c>
      <c r="K6" s="27">
        <v>130</v>
      </c>
      <c r="L6" s="25">
        <v>34</v>
      </c>
      <c r="M6" s="27">
        <v>10</v>
      </c>
      <c r="N6" s="25">
        <v>77</v>
      </c>
      <c r="O6" s="27">
        <v>5</v>
      </c>
      <c r="P6" s="25">
        <v>78</v>
      </c>
      <c r="Q6" s="27">
        <v>10</v>
      </c>
      <c r="R6" s="25">
        <v>203</v>
      </c>
      <c r="S6" s="27">
        <v>30</v>
      </c>
      <c r="T6" s="25">
        <v>76</v>
      </c>
      <c r="U6" s="27">
        <v>15</v>
      </c>
      <c r="V6" s="25">
        <v>128</v>
      </c>
      <c r="W6" s="27">
        <v>60</v>
      </c>
    </row>
    <row r="7" spans="1:25">
      <c r="A7" s="48"/>
      <c r="B7" s="30" t="s">
        <v>24</v>
      </c>
      <c r="C7" s="31" t="s">
        <v>24</v>
      </c>
      <c r="D7" s="32">
        <v>807</v>
      </c>
      <c r="E7" s="43">
        <v>300</v>
      </c>
      <c r="F7" s="28">
        <f>K7+M7+O7+Q7+S7+U7+W7</f>
        <v>300</v>
      </c>
      <c r="G7" s="33">
        <f>VLOOKUP(C7,[1]分品类分城市新签目标!$C:$Q,10,0)</f>
        <v>0</v>
      </c>
      <c r="H7" s="33"/>
      <c r="I7" s="35"/>
      <c r="J7" s="32">
        <v>123</v>
      </c>
      <c r="K7" s="34">
        <v>140</v>
      </c>
      <c r="L7" s="32">
        <v>48</v>
      </c>
      <c r="M7" s="34">
        <v>10</v>
      </c>
      <c r="N7" s="32">
        <v>36</v>
      </c>
      <c r="O7" s="34">
        <v>5</v>
      </c>
      <c r="P7" s="32">
        <v>44</v>
      </c>
      <c r="Q7" s="34">
        <v>5</v>
      </c>
      <c r="R7" s="32">
        <v>250</v>
      </c>
      <c r="S7" s="34">
        <v>20</v>
      </c>
      <c r="T7" s="32">
        <v>133</v>
      </c>
      <c r="U7" s="34">
        <v>10</v>
      </c>
      <c r="V7" s="32">
        <v>173</v>
      </c>
      <c r="W7" s="34">
        <v>110</v>
      </c>
    </row>
    <row r="8" spans="1:25">
      <c r="A8" s="49"/>
      <c r="B8" s="11" t="s">
        <v>25</v>
      </c>
      <c r="C8" s="12" t="s">
        <v>26</v>
      </c>
      <c r="D8" s="36">
        <f>D9+D10</f>
        <v>1335</v>
      </c>
      <c r="E8" s="37">
        <v>870</v>
      </c>
      <c r="F8" s="37">
        <f t="shared" ref="F8" si="3">F9+F10</f>
        <v>870</v>
      </c>
      <c r="G8" s="37">
        <f>VLOOKUP(C8,[1]分品类分城市新签目标!$C:$Q,10,0)</f>
        <v>13</v>
      </c>
      <c r="H8" s="17">
        <f>VLOOKUP(C8,[1]分品类分城市新签目标!$C:$Q,9,0)</f>
        <v>8</v>
      </c>
      <c r="I8" s="39">
        <f>F8/G8/12</f>
        <v>5.5769230769230766</v>
      </c>
      <c r="J8" s="36">
        <f t="shared" ref="J8:W8" si="4">J9+J10</f>
        <v>174</v>
      </c>
      <c r="K8" s="38">
        <f t="shared" si="4"/>
        <v>320</v>
      </c>
      <c r="L8" s="36">
        <f t="shared" si="4"/>
        <v>73</v>
      </c>
      <c r="M8" s="38">
        <f t="shared" si="4"/>
        <v>70</v>
      </c>
      <c r="N8" s="36">
        <f t="shared" si="4"/>
        <v>77</v>
      </c>
      <c r="O8" s="38">
        <f t="shared" si="4"/>
        <v>40</v>
      </c>
      <c r="P8" s="36">
        <f t="shared" si="4"/>
        <v>113</v>
      </c>
      <c r="Q8" s="38">
        <f t="shared" si="4"/>
        <v>45</v>
      </c>
      <c r="R8" s="36">
        <f t="shared" si="4"/>
        <v>290</v>
      </c>
      <c r="S8" s="38">
        <f t="shared" si="4"/>
        <v>110</v>
      </c>
      <c r="T8" s="36">
        <f t="shared" si="4"/>
        <v>190</v>
      </c>
      <c r="U8" s="38">
        <f t="shared" si="4"/>
        <v>40</v>
      </c>
      <c r="V8" s="36">
        <f t="shared" si="4"/>
        <v>418</v>
      </c>
      <c r="W8" s="38">
        <f t="shared" si="4"/>
        <v>245</v>
      </c>
    </row>
    <row r="9" spans="1:25">
      <c r="A9" s="49"/>
      <c r="B9" s="40" t="s">
        <v>27</v>
      </c>
      <c r="C9" s="24" t="s">
        <v>28</v>
      </c>
      <c r="D9" s="25">
        <v>688</v>
      </c>
      <c r="E9" s="43">
        <v>420</v>
      </c>
      <c r="F9" s="28">
        <f>K9+M9+O9+Q9+S9+U9+W9</f>
        <v>420</v>
      </c>
      <c r="G9" s="26">
        <f>VLOOKUP(C9,[1]分品类分城市新签目标!$C:$Q,10,0)</f>
        <v>0</v>
      </c>
      <c r="H9" s="26"/>
      <c r="I9" s="29"/>
      <c r="J9" s="25">
        <v>81</v>
      </c>
      <c r="K9" s="27">
        <v>140</v>
      </c>
      <c r="L9" s="25">
        <v>32</v>
      </c>
      <c r="M9" s="27">
        <v>45</v>
      </c>
      <c r="N9" s="25">
        <v>49</v>
      </c>
      <c r="O9" s="27">
        <v>20</v>
      </c>
      <c r="P9" s="25">
        <v>49</v>
      </c>
      <c r="Q9" s="27">
        <v>30</v>
      </c>
      <c r="R9" s="25">
        <v>141</v>
      </c>
      <c r="S9" s="27">
        <v>60</v>
      </c>
      <c r="T9" s="25">
        <v>96</v>
      </c>
      <c r="U9" s="27">
        <v>20</v>
      </c>
      <c r="V9" s="25">
        <v>240</v>
      </c>
      <c r="W9" s="27">
        <v>105</v>
      </c>
    </row>
    <row r="10" spans="1:25">
      <c r="A10" s="49"/>
      <c r="B10" s="41" t="s">
        <v>27</v>
      </c>
      <c r="C10" s="31" t="s">
        <v>29</v>
      </c>
      <c r="D10" s="32">
        <v>647</v>
      </c>
      <c r="E10" s="43">
        <v>450</v>
      </c>
      <c r="F10" s="28">
        <f>K10+M10+O10+Q10+S10+U10+W10</f>
        <v>450</v>
      </c>
      <c r="G10" s="33">
        <f>VLOOKUP(C10,[1]分品类分城市新签目标!$C:$Q,10,0)</f>
        <v>0</v>
      </c>
      <c r="H10" s="33"/>
      <c r="I10" s="35"/>
      <c r="J10" s="32">
        <v>93</v>
      </c>
      <c r="K10" s="34">
        <v>180</v>
      </c>
      <c r="L10" s="32">
        <v>41</v>
      </c>
      <c r="M10" s="34">
        <v>25</v>
      </c>
      <c r="N10" s="32">
        <v>28</v>
      </c>
      <c r="O10" s="34">
        <v>20</v>
      </c>
      <c r="P10" s="32">
        <v>64</v>
      </c>
      <c r="Q10" s="34">
        <v>15</v>
      </c>
      <c r="R10" s="32">
        <v>149</v>
      </c>
      <c r="S10" s="34">
        <v>50</v>
      </c>
      <c r="T10" s="32">
        <v>94</v>
      </c>
      <c r="U10" s="34">
        <v>20</v>
      </c>
      <c r="V10" s="32">
        <v>178</v>
      </c>
      <c r="W10" s="34">
        <v>140</v>
      </c>
    </row>
    <row r="11" spans="1:25">
      <c r="A11" s="48"/>
      <c r="B11" s="11" t="s">
        <v>30</v>
      </c>
      <c r="C11" s="12" t="s">
        <v>31</v>
      </c>
      <c r="D11" s="36">
        <f>D12</f>
        <v>864</v>
      </c>
      <c r="E11" s="37">
        <v>730</v>
      </c>
      <c r="F11" s="37">
        <f t="shared" ref="F11" si="5">F12</f>
        <v>730</v>
      </c>
      <c r="G11" s="37">
        <f>VLOOKUP(C11,[1]分品类分城市新签目标!$C:$Q,10,0)</f>
        <v>11</v>
      </c>
      <c r="H11" s="17">
        <f>VLOOKUP(C11,[1]分品类分城市新签目标!$C:$Q,9,0)</f>
        <v>10</v>
      </c>
      <c r="I11" s="39">
        <f>F11/G11/12</f>
        <v>5.5303030303030303</v>
      </c>
      <c r="J11" s="36">
        <f t="shared" ref="J11:U11" si="6">J12</f>
        <v>100</v>
      </c>
      <c r="K11" s="38">
        <f t="shared" si="6"/>
        <v>255</v>
      </c>
      <c r="L11" s="36">
        <f t="shared" si="6"/>
        <v>73</v>
      </c>
      <c r="M11" s="38">
        <f t="shared" si="6"/>
        <v>85</v>
      </c>
      <c r="N11" s="36">
        <f t="shared" si="6"/>
        <v>86</v>
      </c>
      <c r="O11" s="38">
        <f t="shared" si="6"/>
        <v>25</v>
      </c>
      <c r="P11" s="36">
        <f>P12</f>
        <v>81</v>
      </c>
      <c r="Q11" s="38">
        <f t="shared" si="6"/>
        <v>30</v>
      </c>
      <c r="R11" s="36">
        <f t="shared" si="6"/>
        <v>192</v>
      </c>
      <c r="S11" s="38">
        <f t="shared" si="6"/>
        <v>90</v>
      </c>
      <c r="T11" s="36">
        <f t="shared" si="6"/>
        <v>124</v>
      </c>
      <c r="U11" s="38">
        <f t="shared" si="6"/>
        <v>75</v>
      </c>
      <c r="V11" s="36">
        <f>V12</f>
        <v>208</v>
      </c>
      <c r="W11" s="38">
        <f t="shared" ref="W11" si="7">W12</f>
        <v>170</v>
      </c>
    </row>
    <row r="12" spans="1:25">
      <c r="A12" s="48"/>
      <c r="B12" s="41" t="s">
        <v>32</v>
      </c>
      <c r="C12" s="31" t="s">
        <v>33</v>
      </c>
      <c r="D12" s="32">
        <v>864</v>
      </c>
      <c r="E12" s="43">
        <v>730</v>
      </c>
      <c r="F12" s="28">
        <f>K12+M12+O12+Q12+S12+U12+W12</f>
        <v>730</v>
      </c>
      <c r="G12" s="33">
        <f>VLOOKUP(C12,[1]分品类分城市新签目标!$C:$Q,10,0)</f>
        <v>0</v>
      </c>
      <c r="H12" s="33"/>
      <c r="I12" s="35"/>
      <c r="J12" s="32">
        <v>100</v>
      </c>
      <c r="K12" s="34">
        <v>255</v>
      </c>
      <c r="L12" s="32">
        <v>73</v>
      </c>
      <c r="M12" s="34">
        <v>85</v>
      </c>
      <c r="N12" s="32">
        <v>86</v>
      </c>
      <c r="O12" s="34">
        <v>25</v>
      </c>
      <c r="P12" s="32">
        <v>81</v>
      </c>
      <c r="Q12" s="34">
        <v>30</v>
      </c>
      <c r="R12" s="32">
        <v>192</v>
      </c>
      <c r="S12" s="34">
        <v>90</v>
      </c>
      <c r="T12" s="32">
        <v>124</v>
      </c>
      <c r="U12" s="34">
        <v>75</v>
      </c>
      <c r="V12" s="32">
        <v>208</v>
      </c>
      <c r="W12" s="34">
        <v>170</v>
      </c>
    </row>
    <row r="13" spans="1:25">
      <c r="A13" s="49"/>
      <c r="B13" s="11" t="s">
        <v>34</v>
      </c>
      <c r="C13" s="12" t="s">
        <v>35</v>
      </c>
      <c r="D13" s="36">
        <f>SUM(D14:D16)</f>
        <v>2071</v>
      </c>
      <c r="E13" s="37">
        <v>1500</v>
      </c>
      <c r="F13" s="37">
        <f t="shared" ref="F13" si="8">SUM(F14:F16)</f>
        <v>1500</v>
      </c>
      <c r="G13" s="37">
        <v>22</v>
      </c>
      <c r="H13" s="17">
        <f>VLOOKUP(C13,[1]分品类分城市新签目标!$C:$Q,9,0)</f>
        <v>8</v>
      </c>
      <c r="I13" s="39">
        <f>F13/G13/12</f>
        <v>5.6818181818181825</v>
      </c>
      <c r="J13" s="36">
        <f t="shared" ref="J13:W13" si="9">SUM(J14:J16)</f>
        <v>227</v>
      </c>
      <c r="K13" s="38">
        <f t="shared" si="9"/>
        <v>550</v>
      </c>
      <c r="L13" s="36">
        <f t="shared" si="9"/>
        <v>95</v>
      </c>
      <c r="M13" s="38">
        <f t="shared" si="9"/>
        <v>55</v>
      </c>
      <c r="N13" s="36">
        <f t="shared" si="9"/>
        <v>157</v>
      </c>
      <c r="O13" s="38">
        <f t="shared" si="9"/>
        <v>85</v>
      </c>
      <c r="P13" s="36">
        <f t="shared" si="9"/>
        <v>176</v>
      </c>
      <c r="Q13" s="38">
        <f t="shared" si="9"/>
        <v>70</v>
      </c>
      <c r="R13" s="36">
        <f t="shared" si="9"/>
        <v>486</v>
      </c>
      <c r="S13" s="38">
        <f t="shared" si="9"/>
        <v>155</v>
      </c>
      <c r="T13" s="36">
        <f t="shared" si="9"/>
        <v>441</v>
      </c>
      <c r="U13" s="38">
        <f t="shared" si="9"/>
        <v>135</v>
      </c>
      <c r="V13" s="36">
        <f t="shared" si="9"/>
        <v>489</v>
      </c>
      <c r="W13" s="38">
        <f t="shared" si="9"/>
        <v>450</v>
      </c>
    </row>
    <row r="14" spans="1:25">
      <c r="A14" s="49"/>
      <c r="B14" s="40" t="s">
        <v>36</v>
      </c>
      <c r="C14" s="24" t="s">
        <v>37</v>
      </c>
      <c r="D14" s="25">
        <v>910</v>
      </c>
      <c r="E14" s="43">
        <v>580</v>
      </c>
      <c r="F14" s="28">
        <f>K14+M14+O14+Q14+S14+U14+W14</f>
        <v>580</v>
      </c>
      <c r="G14" s="26">
        <f>VLOOKUP(C14,[1]分品类分城市新签目标!$C:$Q,10,0)</f>
        <v>0</v>
      </c>
      <c r="H14" s="26"/>
      <c r="I14" s="29"/>
      <c r="J14" s="25">
        <v>121</v>
      </c>
      <c r="K14" s="27">
        <v>240</v>
      </c>
      <c r="L14" s="25">
        <v>60</v>
      </c>
      <c r="M14" s="27">
        <v>25</v>
      </c>
      <c r="N14" s="25">
        <v>73</v>
      </c>
      <c r="O14" s="27">
        <v>15</v>
      </c>
      <c r="P14" s="25">
        <v>70</v>
      </c>
      <c r="Q14" s="27">
        <v>25</v>
      </c>
      <c r="R14" s="25">
        <v>279</v>
      </c>
      <c r="S14" s="27">
        <v>65</v>
      </c>
      <c r="T14" s="25">
        <v>104</v>
      </c>
      <c r="U14" s="27">
        <v>50</v>
      </c>
      <c r="V14" s="25">
        <v>203</v>
      </c>
      <c r="W14" s="27">
        <v>160</v>
      </c>
    </row>
    <row r="15" spans="1:25">
      <c r="A15" s="49"/>
      <c r="B15" s="40" t="s">
        <v>36</v>
      </c>
      <c r="C15" s="24" t="s">
        <v>38</v>
      </c>
      <c r="D15" s="25">
        <v>817</v>
      </c>
      <c r="E15" s="43">
        <v>650</v>
      </c>
      <c r="F15" s="28">
        <f>K15+M15+O15+Q15+S15+U15+W15</f>
        <v>650</v>
      </c>
      <c r="G15" s="26">
        <f>VLOOKUP(C15,[1]分品类分城市新签目标!$C:$Q,10,0)</f>
        <v>0</v>
      </c>
      <c r="H15" s="26"/>
      <c r="I15" s="29"/>
      <c r="J15" s="25">
        <v>74</v>
      </c>
      <c r="K15" s="27">
        <v>230</v>
      </c>
      <c r="L15" s="25">
        <v>28</v>
      </c>
      <c r="M15" s="27">
        <v>20</v>
      </c>
      <c r="N15" s="25">
        <v>56</v>
      </c>
      <c r="O15" s="27">
        <v>50</v>
      </c>
      <c r="P15" s="25">
        <v>71</v>
      </c>
      <c r="Q15" s="27">
        <v>25</v>
      </c>
      <c r="R15" s="25">
        <v>131</v>
      </c>
      <c r="S15" s="27">
        <v>60</v>
      </c>
      <c r="T15" s="25">
        <v>253</v>
      </c>
      <c r="U15" s="27">
        <v>55</v>
      </c>
      <c r="V15" s="25">
        <v>204</v>
      </c>
      <c r="W15" s="27">
        <v>210</v>
      </c>
    </row>
    <row r="16" spans="1:25">
      <c r="A16" s="49"/>
      <c r="B16" s="41" t="s">
        <v>36</v>
      </c>
      <c r="C16" s="31" t="s">
        <v>39</v>
      </c>
      <c r="D16" s="32">
        <v>344</v>
      </c>
      <c r="E16" s="43">
        <v>270</v>
      </c>
      <c r="F16" s="28">
        <f>K16+M16+O16+Q16+S16+U16+W16</f>
        <v>270</v>
      </c>
      <c r="G16" s="33">
        <f>VLOOKUP(C16,[1]分品类分城市新签目标!$C:$Q,10,0)</f>
        <v>0</v>
      </c>
      <c r="H16" s="33"/>
      <c r="I16" s="35"/>
      <c r="J16" s="32">
        <v>32</v>
      </c>
      <c r="K16" s="34">
        <v>80</v>
      </c>
      <c r="L16" s="32">
        <v>7</v>
      </c>
      <c r="M16" s="34">
        <v>10</v>
      </c>
      <c r="N16" s="32">
        <v>28</v>
      </c>
      <c r="O16" s="34">
        <v>20</v>
      </c>
      <c r="P16" s="32">
        <v>35</v>
      </c>
      <c r="Q16" s="34">
        <v>20</v>
      </c>
      <c r="R16" s="32">
        <v>76</v>
      </c>
      <c r="S16" s="34">
        <v>30</v>
      </c>
      <c r="T16" s="32">
        <v>84</v>
      </c>
      <c r="U16" s="34">
        <v>30</v>
      </c>
      <c r="V16" s="32">
        <v>82</v>
      </c>
      <c r="W16" s="34">
        <v>80</v>
      </c>
    </row>
    <row r="17" spans="1:23">
      <c r="A17" s="48"/>
      <c r="B17" s="11" t="s">
        <v>40</v>
      </c>
      <c r="C17" s="12" t="s">
        <v>41</v>
      </c>
      <c r="D17" s="36">
        <f>SUM(D18:D20)</f>
        <v>3118</v>
      </c>
      <c r="E17" s="37">
        <v>2200</v>
      </c>
      <c r="F17" s="37">
        <f t="shared" ref="F17" si="10">SUM(F18:F20)</f>
        <v>2200</v>
      </c>
      <c r="G17" s="37">
        <f>VLOOKUP(C17,[1]分品类分城市新签目标!$C:$Q,10,0)</f>
        <v>32</v>
      </c>
      <c r="H17" s="17">
        <f>VLOOKUP(C17,[1]分品类分城市新签目标!$C:$Q,9,0)</f>
        <v>24</v>
      </c>
      <c r="I17" s="39">
        <f>F17/G17/12</f>
        <v>5.729166666666667</v>
      </c>
      <c r="J17" s="36">
        <f t="shared" ref="J17:W17" si="11">SUM(J18:J20)</f>
        <v>414</v>
      </c>
      <c r="K17" s="38">
        <f t="shared" si="11"/>
        <v>825</v>
      </c>
      <c r="L17" s="36">
        <f t="shared" si="11"/>
        <v>210</v>
      </c>
      <c r="M17" s="38">
        <f t="shared" si="11"/>
        <v>110</v>
      </c>
      <c r="N17" s="36">
        <f t="shared" si="11"/>
        <v>217</v>
      </c>
      <c r="O17" s="38">
        <f t="shared" si="11"/>
        <v>90</v>
      </c>
      <c r="P17" s="36">
        <f t="shared" si="11"/>
        <v>249</v>
      </c>
      <c r="Q17" s="38">
        <f t="shared" si="11"/>
        <v>75</v>
      </c>
      <c r="R17" s="36">
        <f t="shared" si="11"/>
        <v>623</v>
      </c>
      <c r="S17" s="38">
        <f t="shared" si="11"/>
        <v>330</v>
      </c>
      <c r="T17" s="36">
        <f t="shared" si="11"/>
        <v>560</v>
      </c>
      <c r="U17" s="38">
        <f t="shared" si="11"/>
        <v>200</v>
      </c>
      <c r="V17" s="36">
        <f t="shared" si="11"/>
        <v>845</v>
      </c>
      <c r="W17" s="38">
        <f t="shared" si="11"/>
        <v>570</v>
      </c>
    </row>
    <row r="18" spans="1:23">
      <c r="A18" s="48"/>
      <c r="B18" s="40" t="s">
        <v>42</v>
      </c>
      <c r="C18" s="24" t="s">
        <v>43</v>
      </c>
      <c r="D18" s="25">
        <v>1462</v>
      </c>
      <c r="E18" s="43">
        <v>1250</v>
      </c>
      <c r="F18" s="28">
        <f>K18+M18+O18+Q18+S18+U18+W18</f>
        <v>1250</v>
      </c>
      <c r="G18" s="26">
        <f>VLOOKUP(C18,[1]分品类分城市新签目标!$C:$Q,10,0)</f>
        <v>0</v>
      </c>
      <c r="H18" s="26"/>
      <c r="I18" s="29"/>
      <c r="J18" s="25">
        <v>170</v>
      </c>
      <c r="K18" s="27">
        <v>530</v>
      </c>
      <c r="L18" s="25">
        <v>96</v>
      </c>
      <c r="M18" s="27">
        <v>60</v>
      </c>
      <c r="N18" s="25">
        <v>94</v>
      </c>
      <c r="O18" s="27">
        <v>60</v>
      </c>
      <c r="P18" s="25">
        <v>134</v>
      </c>
      <c r="Q18" s="27">
        <v>35</v>
      </c>
      <c r="R18" s="25">
        <v>358</v>
      </c>
      <c r="S18" s="27">
        <v>180</v>
      </c>
      <c r="T18" s="25">
        <v>183</v>
      </c>
      <c r="U18" s="27">
        <v>85</v>
      </c>
      <c r="V18" s="25">
        <v>427</v>
      </c>
      <c r="W18" s="27">
        <v>300</v>
      </c>
    </row>
    <row r="19" spans="1:23">
      <c r="A19" s="48"/>
      <c r="B19" s="40" t="s">
        <v>44</v>
      </c>
      <c r="C19" s="24" t="s">
        <v>45</v>
      </c>
      <c r="D19" s="25">
        <v>584</v>
      </c>
      <c r="E19" s="43">
        <v>300</v>
      </c>
      <c r="F19" s="28">
        <f>K19+M19+O19+Q19+S19+U19+W19</f>
        <v>300</v>
      </c>
      <c r="G19" s="26">
        <f>VLOOKUP(C19,[1]分品类分城市新签目标!$C:$Q,10,0)</f>
        <v>0</v>
      </c>
      <c r="H19" s="26"/>
      <c r="I19" s="29"/>
      <c r="J19" s="25">
        <v>53</v>
      </c>
      <c r="K19" s="27">
        <v>95</v>
      </c>
      <c r="L19" s="25">
        <v>27</v>
      </c>
      <c r="M19" s="27">
        <v>10</v>
      </c>
      <c r="N19" s="25">
        <v>52</v>
      </c>
      <c r="O19" s="27">
        <v>10</v>
      </c>
      <c r="P19" s="25">
        <v>25</v>
      </c>
      <c r="Q19" s="27">
        <v>15</v>
      </c>
      <c r="R19" s="25">
        <v>77</v>
      </c>
      <c r="S19" s="27">
        <v>30</v>
      </c>
      <c r="T19" s="25">
        <v>209</v>
      </c>
      <c r="U19" s="27">
        <v>40</v>
      </c>
      <c r="V19" s="25">
        <v>141</v>
      </c>
      <c r="W19" s="27">
        <v>100</v>
      </c>
    </row>
    <row r="20" spans="1:23">
      <c r="A20" s="48"/>
      <c r="B20" s="41" t="s">
        <v>46</v>
      </c>
      <c r="C20" s="31" t="s">
        <v>47</v>
      </c>
      <c r="D20" s="32">
        <v>1072</v>
      </c>
      <c r="E20" s="43">
        <v>650</v>
      </c>
      <c r="F20" s="28">
        <f>K20+M20+O20+Q20+S20+U20+W20</f>
        <v>650</v>
      </c>
      <c r="G20" s="33">
        <f>VLOOKUP(C20,[1]分品类分城市新签目标!$C:$Q,10,0)</f>
        <v>0</v>
      </c>
      <c r="H20" s="33"/>
      <c r="I20" s="35"/>
      <c r="J20" s="32">
        <v>191</v>
      </c>
      <c r="K20" s="34">
        <v>200</v>
      </c>
      <c r="L20" s="32">
        <v>87</v>
      </c>
      <c r="M20" s="34">
        <v>40</v>
      </c>
      <c r="N20" s="32">
        <v>71</v>
      </c>
      <c r="O20" s="34">
        <v>20</v>
      </c>
      <c r="P20" s="32">
        <v>90</v>
      </c>
      <c r="Q20" s="34">
        <v>25</v>
      </c>
      <c r="R20" s="32">
        <v>188</v>
      </c>
      <c r="S20" s="34">
        <v>120</v>
      </c>
      <c r="T20" s="32">
        <v>168</v>
      </c>
      <c r="U20" s="34">
        <v>75</v>
      </c>
      <c r="V20" s="32">
        <v>277</v>
      </c>
      <c r="W20" s="34">
        <v>170</v>
      </c>
    </row>
    <row r="21" spans="1:23">
      <c r="A21" s="48"/>
      <c r="B21" s="11" t="s">
        <v>48</v>
      </c>
      <c r="C21" s="12" t="s">
        <v>49</v>
      </c>
      <c r="D21" s="36">
        <f>D22</f>
        <v>1177</v>
      </c>
      <c r="E21" s="37">
        <v>730</v>
      </c>
      <c r="F21" s="37">
        <f t="shared" ref="F21" si="12">F22</f>
        <v>730</v>
      </c>
      <c r="G21" s="37">
        <f>VLOOKUP(C21,[1]分品类分城市新签目标!$C:$Q,10,0)</f>
        <v>11</v>
      </c>
      <c r="H21" s="17">
        <f>VLOOKUP(C21,[1]分品类分城市新签目标!$C:$Q,9,0)</f>
        <v>11</v>
      </c>
      <c r="I21" s="39">
        <f>F21/G21/12</f>
        <v>5.5303030303030303</v>
      </c>
      <c r="J21" s="36">
        <f t="shared" ref="J21:W21" si="13">J22</f>
        <v>103</v>
      </c>
      <c r="K21" s="38">
        <f t="shared" si="13"/>
        <v>230</v>
      </c>
      <c r="L21" s="36">
        <f t="shared" si="13"/>
        <v>72</v>
      </c>
      <c r="M21" s="38">
        <f t="shared" si="13"/>
        <v>30</v>
      </c>
      <c r="N21" s="36">
        <f t="shared" si="13"/>
        <v>82</v>
      </c>
      <c r="O21" s="38">
        <f t="shared" si="13"/>
        <v>30</v>
      </c>
      <c r="P21" s="36">
        <f t="shared" si="13"/>
        <v>74</v>
      </c>
      <c r="Q21" s="38">
        <f t="shared" si="13"/>
        <v>20</v>
      </c>
      <c r="R21" s="36">
        <f t="shared" si="13"/>
        <v>329</v>
      </c>
      <c r="S21" s="38">
        <f t="shared" si="13"/>
        <v>80</v>
      </c>
      <c r="T21" s="36">
        <f t="shared" si="13"/>
        <v>237</v>
      </c>
      <c r="U21" s="38">
        <f t="shared" si="13"/>
        <v>110</v>
      </c>
      <c r="V21" s="36">
        <f t="shared" si="13"/>
        <v>280</v>
      </c>
      <c r="W21" s="38">
        <f t="shared" si="13"/>
        <v>230</v>
      </c>
    </row>
    <row r="22" spans="1:23">
      <c r="A22" s="50"/>
      <c r="B22" s="41" t="s">
        <v>50</v>
      </c>
      <c r="C22" s="31" t="s">
        <v>50</v>
      </c>
      <c r="D22" s="32">
        <v>1177</v>
      </c>
      <c r="E22" s="43">
        <v>730</v>
      </c>
      <c r="F22" s="28">
        <f>K22+M22+O22+Q22+S22+U22+W22</f>
        <v>730</v>
      </c>
      <c r="G22" s="33">
        <f>VLOOKUP(C22,[1]分品类分城市新签目标!$C:$Q,10,0)</f>
        <v>0</v>
      </c>
      <c r="H22" s="33"/>
      <c r="I22" s="35"/>
      <c r="J22" s="32">
        <v>103</v>
      </c>
      <c r="K22" s="34">
        <v>230</v>
      </c>
      <c r="L22" s="32">
        <v>72</v>
      </c>
      <c r="M22" s="34">
        <v>30</v>
      </c>
      <c r="N22" s="32">
        <v>82</v>
      </c>
      <c r="O22" s="34">
        <v>30</v>
      </c>
      <c r="P22" s="32">
        <v>74</v>
      </c>
      <c r="Q22" s="34">
        <v>20</v>
      </c>
      <c r="R22" s="32">
        <v>329</v>
      </c>
      <c r="S22" s="34">
        <v>80</v>
      </c>
      <c r="T22" s="32">
        <v>237</v>
      </c>
      <c r="U22" s="34">
        <v>110</v>
      </c>
      <c r="V22" s="32">
        <v>280</v>
      </c>
      <c r="W22" s="34">
        <v>230</v>
      </c>
    </row>
    <row r="23" spans="1:23">
      <c r="A23" s="47" t="s">
        <v>51</v>
      </c>
      <c r="B23" s="11" t="s">
        <v>52</v>
      </c>
      <c r="C23" s="12" t="s">
        <v>53</v>
      </c>
      <c r="D23" s="36">
        <f>D24</f>
        <v>1835</v>
      </c>
      <c r="E23" s="37">
        <v>1520</v>
      </c>
      <c r="F23" s="37">
        <f t="shared" ref="F23" si="14">F24</f>
        <v>1520</v>
      </c>
      <c r="G23" s="37">
        <f>VLOOKUP(C23,[1]分品类分城市新签目标!$C:$Q,10,0)</f>
        <v>22</v>
      </c>
      <c r="H23" s="17">
        <f>VLOOKUP(C23,[1]分品类分城市新签目标!$C:$Q,9,0)</f>
        <v>18</v>
      </c>
      <c r="I23" s="39">
        <f>F23/G23/12</f>
        <v>5.7575757575757578</v>
      </c>
      <c r="J23" s="36">
        <f t="shared" ref="J23:W23" si="15">J24</f>
        <v>293</v>
      </c>
      <c r="K23" s="38">
        <f t="shared" si="15"/>
        <v>650</v>
      </c>
      <c r="L23" s="36">
        <f t="shared" si="15"/>
        <v>75</v>
      </c>
      <c r="M23" s="38">
        <f t="shared" si="15"/>
        <v>25</v>
      </c>
      <c r="N23" s="36">
        <f t="shared" si="15"/>
        <v>68</v>
      </c>
      <c r="O23" s="38">
        <f t="shared" si="15"/>
        <v>60</v>
      </c>
      <c r="P23" s="36">
        <f t="shared" si="15"/>
        <v>260</v>
      </c>
      <c r="Q23" s="38">
        <f t="shared" si="15"/>
        <v>60</v>
      </c>
      <c r="R23" s="36">
        <f t="shared" si="15"/>
        <v>424</v>
      </c>
      <c r="S23" s="38">
        <f t="shared" si="15"/>
        <v>190</v>
      </c>
      <c r="T23" s="36">
        <f t="shared" si="15"/>
        <v>249</v>
      </c>
      <c r="U23" s="38">
        <f t="shared" si="15"/>
        <v>85</v>
      </c>
      <c r="V23" s="36">
        <f t="shared" si="15"/>
        <v>466</v>
      </c>
      <c r="W23" s="38">
        <f t="shared" si="15"/>
        <v>450</v>
      </c>
    </row>
    <row r="24" spans="1:23">
      <c r="A24" s="48"/>
      <c r="B24" s="41" t="s">
        <v>54</v>
      </c>
      <c r="C24" s="31" t="s">
        <v>54</v>
      </c>
      <c r="D24" s="32">
        <v>1835</v>
      </c>
      <c r="E24" s="43">
        <v>1520</v>
      </c>
      <c r="F24" s="28">
        <f>K24+M24+O24+Q24+S24+U24+W24</f>
        <v>1520</v>
      </c>
      <c r="G24" s="33">
        <f>VLOOKUP(C24,[1]分品类分城市新签目标!$C:$Q,10,0)</f>
        <v>0</v>
      </c>
      <c r="H24" s="33"/>
      <c r="I24" s="35"/>
      <c r="J24" s="32">
        <v>293</v>
      </c>
      <c r="K24" s="34">
        <v>650</v>
      </c>
      <c r="L24" s="32">
        <v>75</v>
      </c>
      <c r="M24" s="34">
        <v>25</v>
      </c>
      <c r="N24" s="32">
        <v>68</v>
      </c>
      <c r="O24" s="34">
        <v>60</v>
      </c>
      <c r="P24" s="32">
        <v>260</v>
      </c>
      <c r="Q24" s="34">
        <v>60</v>
      </c>
      <c r="R24" s="32">
        <v>424</v>
      </c>
      <c r="S24" s="34">
        <v>190</v>
      </c>
      <c r="T24" s="32">
        <v>249</v>
      </c>
      <c r="U24" s="34">
        <v>85</v>
      </c>
      <c r="V24" s="32">
        <v>466</v>
      </c>
      <c r="W24" s="34">
        <v>450</v>
      </c>
    </row>
    <row r="25" spans="1:23">
      <c r="A25" s="48"/>
      <c r="B25" s="11" t="s">
        <v>55</v>
      </c>
      <c r="C25" s="12" t="s">
        <v>56</v>
      </c>
      <c r="D25" s="36">
        <f>SUM(D26:D28)</f>
        <v>1890</v>
      </c>
      <c r="E25" s="37">
        <v>1680</v>
      </c>
      <c r="F25" s="37">
        <f t="shared" ref="F25" si="16">SUM(F26:F28)</f>
        <v>1630</v>
      </c>
      <c r="G25" s="37">
        <v>24</v>
      </c>
      <c r="H25" s="17">
        <f>VLOOKUP(C25,[1]分品类分城市新签目标!$C:$Q,9,0)</f>
        <v>16</v>
      </c>
      <c r="I25" s="39">
        <f>F25/G25/12</f>
        <v>5.6597222222222223</v>
      </c>
      <c r="J25" s="36">
        <f t="shared" ref="J25:W25" si="17">SUM(J26:J28)</f>
        <v>180</v>
      </c>
      <c r="K25" s="38">
        <f t="shared" si="17"/>
        <v>720</v>
      </c>
      <c r="L25" s="36">
        <f t="shared" si="17"/>
        <v>49</v>
      </c>
      <c r="M25" s="38">
        <f t="shared" si="17"/>
        <v>35</v>
      </c>
      <c r="N25" s="36">
        <f t="shared" si="17"/>
        <v>126</v>
      </c>
      <c r="O25" s="38">
        <f t="shared" si="17"/>
        <v>65</v>
      </c>
      <c r="P25" s="36">
        <f t="shared" si="17"/>
        <v>141</v>
      </c>
      <c r="Q25" s="38">
        <f t="shared" si="17"/>
        <v>55</v>
      </c>
      <c r="R25" s="36">
        <f t="shared" si="17"/>
        <v>261</v>
      </c>
      <c r="S25" s="38">
        <f t="shared" si="17"/>
        <v>170</v>
      </c>
      <c r="T25" s="36">
        <f t="shared" si="17"/>
        <v>494</v>
      </c>
      <c r="U25" s="38">
        <f t="shared" si="17"/>
        <v>130</v>
      </c>
      <c r="V25" s="36">
        <f t="shared" si="17"/>
        <v>639</v>
      </c>
      <c r="W25" s="38">
        <f t="shared" si="17"/>
        <v>505</v>
      </c>
    </row>
    <row r="26" spans="1:23">
      <c r="A26" s="48"/>
      <c r="B26" s="40" t="s">
        <v>57</v>
      </c>
      <c r="C26" s="24" t="s">
        <v>58</v>
      </c>
      <c r="D26" s="25">
        <v>1192</v>
      </c>
      <c r="E26" s="43">
        <v>1200</v>
      </c>
      <c r="F26" s="28">
        <f>K26+M26+O26+Q26+S26+U26+W26</f>
        <v>1200</v>
      </c>
      <c r="G26" s="26">
        <f>VLOOKUP(C26,[1]分品类分城市新签目标!$C:$Q,10,0)</f>
        <v>0</v>
      </c>
      <c r="H26" s="26"/>
      <c r="I26" s="29"/>
      <c r="J26" s="25">
        <v>109</v>
      </c>
      <c r="K26" s="27">
        <v>560</v>
      </c>
      <c r="L26" s="25">
        <v>37</v>
      </c>
      <c r="M26" s="27">
        <v>35</v>
      </c>
      <c r="N26" s="25">
        <v>71</v>
      </c>
      <c r="O26" s="27">
        <v>50</v>
      </c>
      <c r="P26" s="25">
        <v>95</v>
      </c>
      <c r="Q26" s="27">
        <v>50</v>
      </c>
      <c r="R26" s="25">
        <v>202</v>
      </c>
      <c r="S26" s="27">
        <v>115</v>
      </c>
      <c r="T26" s="25">
        <v>244</v>
      </c>
      <c r="U26" s="27">
        <v>70</v>
      </c>
      <c r="V26" s="25">
        <v>434</v>
      </c>
      <c r="W26" s="27">
        <v>320</v>
      </c>
    </row>
    <row r="27" spans="1:23">
      <c r="A27" s="48"/>
      <c r="B27" s="40" t="s">
        <v>57</v>
      </c>
      <c r="C27" s="24" t="s">
        <v>59</v>
      </c>
      <c r="D27" s="25">
        <v>465</v>
      </c>
      <c r="E27" s="43">
        <v>300</v>
      </c>
      <c r="F27" s="28">
        <v>280</v>
      </c>
      <c r="G27" s="26">
        <f>VLOOKUP(C27,[1]分品类分城市新签目标!$C:$Q,10,0)</f>
        <v>0</v>
      </c>
      <c r="H27" s="26"/>
      <c r="I27" s="29"/>
      <c r="J27" s="25">
        <v>53</v>
      </c>
      <c r="K27" s="27">
        <v>90</v>
      </c>
      <c r="L27" s="25">
        <v>7</v>
      </c>
      <c r="M27" s="27">
        <v>0</v>
      </c>
      <c r="N27" s="25">
        <v>28</v>
      </c>
      <c r="O27" s="27">
        <v>15</v>
      </c>
      <c r="P27" s="25">
        <v>34</v>
      </c>
      <c r="Q27" s="27">
        <v>5</v>
      </c>
      <c r="R27" s="25">
        <v>38</v>
      </c>
      <c r="S27" s="27">
        <v>30</v>
      </c>
      <c r="T27" s="25">
        <v>177</v>
      </c>
      <c r="U27" s="27">
        <v>40</v>
      </c>
      <c r="V27" s="25">
        <v>128</v>
      </c>
      <c r="W27" s="27">
        <v>120</v>
      </c>
    </row>
    <row r="28" spans="1:23">
      <c r="A28" s="48"/>
      <c r="B28" s="41" t="s">
        <v>57</v>
      </c>
      <c r="C28" s="31" t="s">
        <v>60</v>
      </c>
      <c r="D28" s="32">
        <v>233</v>
      </c>
      <c r="E28" s="43">
        <v>180</v>
      </c>
      <c r="F28" s="28">
        <v>150</v>
      </c>
      <c r="G28" s="33">
        <f>VLOOKUP(C28,[1]分品类分城市新签目标!$C:$Q,10,0)</f>
        <v>0</v>
      </c>
      <c r="H28" s="33"/>
      <c r="I28" s="35"/>
      <c r="J28" s="32">
        <v>18</v>
      </c>
      <c r="K28" s="34">
        <v>70</v>
      </c>
      <c r="L28" s="32">
        <v>5</v>
      </c>
      <c r="M28" s="34">
        <v>0</v>
      </c>
      <c r="N28" s="32">
        <v>27</v>
      </c>
      <c r="O28" s="34">
        <v>0</v>
      </c>
      <c r="P28" s="32">
        <v>12</v>
      </c>
      <c r="Q28" s="34">
        <v>0</v>
      </c>
      <c r="R28" s="32">
        <v>21</v>
      </c>
      <c r="S28" s="34">
        <v>25</v>
      </c>
      <c r="T28" s="32">
        <v>73</v>
      </c>
      <c r="U28" s="34">
        <v>20</v>
      </c>
      <c r="V28" s="32">
        <v>77</v>
      </c>
      <c r="W28" s="34">
        <v>65</v>
      </c>
    </row>
    <row r="29" spans="1:23">
      <c r="A29" s="48"/>
      <c r="B29" s="11" t="s">
        <v>61</v>
      </c>
      <c r="C29" s="12" t="s">
        <v>62</v>
      </c>
      <c r="D29" s="36">
        <f>SUM(D30:D32)</f>
        <v>1774</v>
      </c>
      <c r="E29" s="37">
        <v>1259</v>
      </c>
      <c r="F29" s="37">
        <f t="shared" ref="F29" si="18">SUM(F30:F32)</f>
        <v>1260</v>
      </c>
      <c r="G29" s="37">
        <v>19</v>
      </c>
      <c r="H29" s="17">
        <f>VLOOKUP(C29,[1]分品类分城市新签目标!$C:$Q,9,0)</f>
        <v>12</v>
      </c>
      <c r="I29" s="39">
        <f>F29/G29/12</f>
        <v>5.5263157894736841</v>
      </c>
      <c r="J29" s="36">
        <f t="shared" ref="J29:W29" si="19">SUM(J30:J32)</f>
        <v>184</v>
      </c>
      <c r="K29" s="38">
        <f t="shared" si="19"/>
        <v>530</v>
      </c>
      <c r="L29" s="36">
        <f t="shared" si="19"/>
        <v>95</v>
      </c>
      <c r="M29" s="38">
        <f t="shared" si="19"/>
        <v>55</v>
      </c>
      <c r="N29" s="36">
        <f t="shared" si="19"/>
        <v>146</v>
      </c>
      <c r="O29" s="38">
        <f t="shared" si="19"/>
        <v>40</v>
      </c>
      <c r="P29" s="36">
        <f t="shared" si="19"/>
        <v>113</v>
      </c>
      <c r="Q29" s="38">
        <f t="shared" si="19"/>
        <v>60</v>
      </c>
      <c r="R29" s="36">
        <f t="shared" si="19"/>
        <v>258</v>
      </c>
      <c r="S29" s="38">
        <f t="shared" si="19"/>
        <v>150</v>
      </c>
      <c r="T29" s="36">
        <f t="shared" si="19"/>
        <v>370</v>
      </c>
      <c r="U29" s="38">
        <f t="shared" si="19"/>
        <v>115</v>
      </c>
      <c r="V29" s="36">
        <f t="shared" si="19"/>
        <v>608</v>
      </c>
      <c r="W29" s="38">
        <f t="shared" si="19"/>
        <v>310</v>
      </c>
    </row>
    <row r="30" spans="1:23">
      <c r="A30" s="48"/>
      <c r="B30" s="40" t="s">
        <v>63</v>
      </c>
      <c r="C30" s="24" t="s">
        <v>64</v>
      </c>
      <c r="D30" s="25">
        <v>718</v>
      </c>
      <c r="E30" s="43">
        <v>460</v>
      </c>
      <c r="F30" s="28">
        <f>K30+M30+O30+Q30+S30+U30+W30</f>
        <v>460</v>
      </c>
      <c r="G30" s="26">
        <f>VLOOKUP(C30,[1]分品类分城市新签目标!$C:$Q,10,0)</f>
        <v>0</v>
      </c>
      <c r="H30" s="26"/>
      <c r="I30" s="29"/>
      <c r="J30" s="25">
        <v>52</v>
      </c>
      <c r="K30" s="27">
        <v>170</v>
      </c>
      <c r="L30" s="25">
        <v>32</v>
      </c>
      <c r="M30" s="27">
        <v>20</v>
      </c>
      <c r="N30" s="25">
        <v>51</v>
      </c>
      <c r="O30" s="27">
        <v>15</v>
      </c>
      <c r="P30" s="25">
        <v>46</v>
      </c>
      <c r="Q30" s="27">
        <v>25</v>
      </c>
      <c r="R30" s="25">
        <v>96</v>
      </c>
      <c r="S30" s="27">
        <v>50</v>
      </c>
      <c r="T30" s="25">
        <v>170</v>
      </c>
      <c r="U30" s="27">
        <v>55</v>
      </c>
      <c r="V30" s="25">
        <v>271</v>
      </c>
      <c r="W30" s="27">
        <v>125</v>
      </c>
    </row>
    <row r="31" spans="1:23">
      <c r="A31" s="48"/>
      <c r="B31" s="40" t="s">
        <v>65</v>
      </c>
      <c r="C31" s="24" t="s">
        <v>66</v>
      </c>
      <c r="D31" s="25">
        <v>326</v>
      </c>
      <c r="E31" s="43">
        <v>280</v>
      </c>
      <c r="F31" s="28">
        <f>K31+M31+O31+Q31+S31+U31+W31</f>
        <v>280</v>
      </c>
      <c r="G31" s="26">
        <f>VLOOKUP(C31,[1]分品类分城市新签目标!$C:$Q,10,0)</f>
        <v>0</v>
      </c>
      <c r="H31" s="26"/>
      <c r="I31" s="29"/>
      <c r="J31" s="25">
        <v>39</v>
      </c>
      <c r="K31" s="27">
        <v>105</v>
      </c>
      <c r="L31" s="25">
        <v>20</v>
      </c>
      <c r="M31" s="27">
        <v>15</v>
      </c>
      <c r="N31" s="25">
        <v>31</v>
      </c>
      <c r="O31" s="27">
        <v>10</v>
      </c>
      <c r="P31" s="25">
        <v>19</v>
      </c>
      <c r="Q31" s="27">
        <v>15</v>
      </c>
      <c r="R31" s="25">
        <v>47</v>
      </c>
      <c r="S31" s="27">
        <v>40</v>
      </c>
      <c r="T31" s="25">
        <v>58</v>
      </c>
      <c r="U31" s="27">
        <v>30</v>
      </c>
      <c r="V31" s="25">
        <v>112</v>
      </c>
      <c r="W31" s="27">
        <v>65</v>
      </c>
    </row>
    <row r="32" spans="1:23">
      <c r="A32" s="48"/>
      <c r="B32" s="41" t="s">
        <v>67</v>
      </c>
      <c r="C32" s="31" t="s">
        <v>68</v>
      </c>
      <c r="D32" s="32">
        <v>730</v>
      </c>
      <c r="E32" s="43">
        <v>520</v>
      </c>
      <c r="F32" s="28">
        <f>K32+M32+O32+Q32+S32+U32+W32</f>
        <v>520</v>
      </c>
      <c r="G32" s="33">
        <f>VLOOKUP(C32,[1]分品类分城市新签目标!$C:$Q,10,0)</f>
        <v>0</v>
      </c>
      <c r="H32" s="33"/>
      <c r="I32" s="35"/>
      <c r="J32" s="32">
        <v>93</v>
      </c>
      <c r="K32" s="34">
        <v>255</v>
      </c>
      <c r="L32" s="32">
        <v>43</v>
      </c>
      <c r="M32" s="34">
        <v>20</v>
      </c>
      <c r="N32" s="32">
        <v>64</v>
      </c>
      <c r="O32" s="34">
        <v>15</v>
      </c>
      <c r="P32" s="32">
        <v>48</v>
      </c>
      <c r="Q32" s="34">
        <v>20</v>
      </c>
      <c r="R32" s="32">
        <v>115</v>
      </c>
      <c r="S32" s="34">
        <v>60</v>
      </c>
      <c r="T32" s="32">
        <v>142</v>
      </c>
      <c r="U32" s="34">
        <v>30</v>
      </c>
      <c r="V32" s="32">
        <v>225</v>
      </c>
      <c r="W32" s="34">
        <v>120</v>
      </c>
    </row>
    <row r="33" spans="1:23">
      <c r="A33" s="48"/>
      <c r="B33" s="11" t="s">
        <v>69</v>
      </c>
      <c r="C33" s="12" t="s">
        <v>70</v>
      </c>
      <c r="D33" s="36">
        <f>D34+D35</f>
        <v>1177</v>
      </c>
      <c r="E33" s="37">
        <v>600</v>
      </c>
      <c r="F33" s="37">
        <f t="shared" ref="F33:U33" si="20">F34+F35</f>
        <v>650</v>
      </c>
      <c r="G33" s="37">
        <v>10</v>
      </c>
      <c r="H33" s="17">
        <f>VLOOKUP(C33,[1]分品类分城市新签目标!$C:$Q,9,0)</f>
        <v>11</v>
      </c>
      <c r="I33" s="39">
        <f>F33/G33/12</f>
        <v>5.416666666666667</v>
      </c>
      <c r="J33" s="36">
        <f t="shared" si="20"/>
        <v>420</v>
      </c>
      <c r="K33" s="38">
        <f t="shared" si="20"/>
        <v>195</v>
      </c>
      <c r="L33" s="36">
        <f t="shared" si="20"/>
        <v>13</v>
      </c>
      <c r="M33" s="38">
        <f t="shared" si="20"/>
        <v>15</v>
      </c>
      <c r="N33" s="36">
        <f t="shared" si="20"/>
        <v>18</v>
      </c>
      <c r="O33" s="38">
        <f t="shared" si="20"/>
        <v>20</v>
      </c>
      <c r="P33" s="36">
        <f>P34+P35</f>
        <v>67</v>
      </c>
      <c r="Q33" s="38">
        <f t="shared" si="20"/>
        <v>35</v>
      </c>
      <c r="R33" s="36">
        <f t="shared" si="20"/>
        <v>323</v>
      </c>
      <c r="S33" s="38">
        <f t="shared" si="20"/>
        <v>120</v>
      </c>
      <c r="T33" s="36">
        <f t="shared" si="20"/>
        <v>153</v>
      </c>
      <c r="U33" s="38">
        <f t="shared" si="20"/>
        <v>45</v>
      </c>
      <c r="V33" s="36">
        <f>V34+V35</f>
        <v>183</v>
      </c>
      <c r="W33" s="38">
        <f t="shared" ref="W33" si="21">W34+W35</f>
        <v>170</v>
      </c>
    </row>
    <row r="34" spans="1:23">
      <c r="A34" s="48"/>
      <c r="B34" s="40" t="s">
        <v>71</v>
      </c>
      <c r="C34" s="24" t="s">
        <v>72</v>
      </c>
      <c r="D34" s="25">
        <v>803</v>
      </c>
      <c r="E34" s="43">
        <v>330</v>
      </c>
      <c r="F34" s="28">
        <v>350</v>
      </c>
      <c r="G34" s="26">
        <f>VLOOKUP(C34,[1]分品类分城市新签目标!$C:$Q,10,0)</f>
        <v>0</v>
      </c>
      <c r="H34" s="26"/>
      <c r="I34" s="29"/>
      <c r="J34" s="25">
        <v>338</v>
      </c>
      <c r="K34" s="27">
        <v>95</v>
      </c>
      <c r="L34" s="25">
        <v>5</v>
      </c>
      <c r="M34" s="27">
        <v>10</v>
      </c>
      <c r="N34" s="25">
        <v>10</v>
      </c>
      <c r="O34" s="27">
        <v>10</v>
      </c>
      <c r="P34" s="25">
        <v>32</v>
      </c>
      <c r="Q34" s="27">
        <v>20</v>
      </c>
      <c r="R34" s="25">
        <v>261</v>
      </c>
      <c r="S34" s="27">
        <v>80</v>
      </c>
      <c r="T34" s="25">
        <v>81</v>
      </c>
      <c r="U34" s="27">
        <v>25</v>
      </c>
      <c r="V34" s="25">
        <v>76</v>
      </c>
      <c r="W34" s="27">
        <v>90</v>
      </c>
    </row>
    <row r="35" spans="1:23">
      <c r="A35" s="48"/>
      <c r="B35" s="41" t="s">
        <v>71</v>
      </c>
      <c r="C35" s="31" t="s">
        <v>73</v>
      </c>
      <c r="D35" s="32">
        <v>374</v>
      </c>
      <c r="E35" s="43">
        <v>270</v>
      </c>
      <c r="F35" s="28">
        <v>300</v>
      </c>
      <c r="G35" s="33">
        <f>VLOOKUP(C35,[1]分品类分城市新签目标!$C:$Q,10,0)</f>
        <v>0</v>
      </c>
      <c r="H35" s="33"/>
      <c r="I35" s="35"/>
      <c r="J35" s="32">
        <v>82</v>
      </c>
      <c r="K35" s="34">
        <v>100</v>
      </c>
      <c r="L35" s="32">
        <v>8</v>
      </c>
      <c r="M35" s="34">
        <v>5</v>
      </c>
      <c r="N35" s="32">
        <v>8</v>
      </c>
      <c r="O35" s="34">
        <v>10</v>
      </c>
      <c r="P35" s="32">
        <v>35</v>
      </c>
      <c r="Q35" s="34">
        <v>15</v>
      </c>
      <c r="R35" s="32">
        <v>62</v>
      </c>
      <c r="S35" s="34">
        <v>40</v>
      </c>
      <c r="T35" s="32">
        <v>72</v>
      </c>
      <c r="U35" s="34">
        <v>20</v>
      </c>
      <c r="V35" s="32">
        <v>107</v>
      </c>
      <c r="W35" s="34">
        <v>80</v>
      </c>
    </row>
    <row r="36" spans="1:23">
      <c r="A36" s="48"/>
      <c r="B36" s="11" t="s">
        <v>74</v>
      </c>
      <c r="C36" s="12" t="s">
        <v>75</v>
      </c>
      <c r="D36" s="36">
        <f>SUM(D37:D40)</f>
        <v>3922</v>
      </c>
      <c r="E36" s="37">
        <v>3250</v>
      </c>
      <c r="F36" s="37">
        <v>3250</v>
      </c>
      <c r="G36" s="37">
        <f>VLOOKUP(C36,[1]分品类分城市新签目标!$C:$Q,10,0)</f>
        <v>48</v>
      </c>
      <c r="H36" s="17">
        <f>VLOOKUP(C36,[1]分品类分城市新签目标!$C:$Q,9,0)</f>
        <v>21</v>
      </c>
      <c r="I36" s="39">
        <f>F36/G36/12</f>
        <v>5.6423611111111107</v>
      </c>
      <c r="J36" s="36">
        <f t="shared" ref="J36:U36" si="22">SUM(J37:J40)</f>
        <v>407</v>
      </c>
      <c r="K36" s="38">
        <f t="shared" si="22"/>
        <v>1290</v>
      </c>
      <c r="L36" s="36">
        <f t="shared" si="22"/>
        <v>78</v>
      </c>
      <c r="M36" s="38">
        <f t="shared" si="22"/>
        <v>45</v>
      </c>
      <c r="N36" s="36">
        <f t="shared" si="22"/>
        <v>232</v>
      </c>
      <c r="O36" s="38">
        <f t="shared" si="22"/>
        <v>145</v>
      </c>
      <c r="P36" s="36">
        <f>SUM(P37:P40)</f>
        <v>294</v>
      </c>
      <c r="Q36" s="38">
        <f t="shared" si="22"/>
        <v>90</v>
      </c>
      <c r="R36" s="36">
        <f t="shared" si="22"/>
        <v>872</v>
      </c>
      <c r="S36" s="38">
        <f t="shared" si="22"/>
        <v>460</v>
      </c>
      <c r="T36" s="36">
        <f t="shared" si="22"/>
        <v>924</v>
      </c>
      <c r="U36" s="38">
        <f t="shared" si="22"/>
        <v>270</v>
      </c>
      <c r="V36" s="36">
        <f>SUM(V37:V40)</f>
        <v>1115</v>
      </c>
      <c r="W36" s="38">
        <f t="shared" ref="W36" si="23">SUM(W37:W40)</f>
        <v>950</v>
      </c>
    </row>
    <row r="37" spans="1:23">
      <c r="A37" s="48"/>
      <c r="B37" s="40" t="s">
        <v>76</v>
      </c>
      <c r="C37" s="24" t="s">
        <v>77</v>
      </c>
      <c r="D37" s="25">
        <v>643</v>
      </c>
      <c r="E37" s="43">
        <v>350</v>
      </c>
      <c r="F37" s="28">
        <f>K37+M37+O37+Q37+S37+U37+W37</f>
        <v>350</v>
      </c>
      <c r="G37" s="26">
        <f>VLOOKUP(C37,[1]分品类分城市新签目标!$C:$Q,10,0)</f>
        <v>0</v>
      </c>
      <c r="H37" s="26"/>
      <c r="I37" s="29"/>
      <c r="J37" s="25">
        <v>16</v>
      </c>
      <c r="K37" s="27">
        <v>120</v>
      </c>
      <c r="L37" s="25">
        <v>9</v>
      </c>
      <c r="M37" s="27">
        <v>0</v>
      </c>
      <c r="N37" s="25">
        <v>46</v>
      </c>
      <c r="O37" s="27">
        <v>20</v>
      </c>
      <c r="P37" s="25">
        <v>20</v>
      </c>
      <c r="Q37" s="27">
        <v>0</v>
      </c>
      <c r="R37" s="25">
        <v>104</v>
      </c>
      <c r="S37" s="27">
        <v>30</v>
      </c>
      <c r="T37" s="25">
        <v>310</v>
      </c>
      <c r="U37" s="27">
        <v>30</v>
      </c>
      <c r="V37" s="25">
        <v>138</v>
      </c>
      <c r="W37" s="27">
        <v>150</v>
      </c>
    </row>
    <row r="38" spans="1:23">
      <c r="A38" s="48"/>
      <c r="B38" s="40" t="s">
        <v>76</v>
      </c>
      <c r="C38" s="24" t="s">
        <v>78</v>
      </c>
      <c r="D38" s="25">
        <v>547</v>
      </c>
      <c r="E38" s="43">
        <v>300</v>
      </c>
      <c r="F38" s="28">
        <f>K38+M38+O38+Q38+S38+U38+W38</f>
        <v>300</v>
      </c>
      <c r="G38" s="26">
        <f>VLOOKUP(C38,[1]分品类分城市新签目标!$C:$Q,10,0)</f>
        <v>0</v>
      </c>
      <c r="H38" s="26"/>
      <c r="I38" s="29"/>
      <c r="J38" s="25">
        <v>106</v>
      </c>
      <c r="K38" s="27">
        <v>120</v>
      </c>
      <c r="L38" s="25">
        <v>14</v>
      </c>
      <c r="M38" s="27">
        <v>0</v>
      </c>
      <c r="N38" s="25">
        <v>31</v>
      </c>
      <c r="O38" s="27">
        <v>10</v>
      </c>
      <c r="P38" s="25">
        <v>26</v>
      </c>
      <c r="Q38" s="27">
        <v>0</v>
      </c>
      <c r="R38" s="25">
        <v>142</v>
      </c>
      <c r="S38" s="27">
        <v>30</v>
      </c>
      <c r="T38" s="25">
        <v>108</v>
      </c>
      <c r="U38" s="27">
        <v>20</v>
      </c>
      <c r="V38" s="25">
        <v>120</v>
      </c>
      <c r="W38" s="27">
        <v>120</v>
      </c>
    </row>
    <row r="39" spans="1:23">
      <c r="A39" s="48"/>
      <c r="B39" s="40" t="s">
        <v>76</v>
      </c>
      <c r="C39" s="24" t="s">
        <v>79</v>
      </c>
      <c r="D39" s="25">
        <v>1391</v>
      </c>
      <c r="E39" s="43">
        <v>1200</v>
      </c>
      <c r="F39" s="28">
        <f>K39+M39+O39+Q39+S39+U39+W39</f>
        <v>1200</v>
      </c>
      <c r="G39" s="26">
        <f>VLOOKUP(C39,[1]分品类分城市新签目标!$C:$Q,10,0)</f>
        <v>0</v>
      </c>
      <c r="H39" s="26"/>
      <c r="I39" s="29"/>
      <c r="J39" s="25">
        <v>117</v>
      </c>
      <c r="K39" s="27">
        <v>450</v>
      </c>
      <c r="L39" s="25">
        <v>33</v>
      </c>
      <c r="M39" s="27">
        <v>30</v>
      </c>
      <c r="N39" s="25">
        <v>91</v>
      </c>
      <c r="O39" s="27">
        <v>60</v>
      </c>
      <c r="P39" s="25">
        <v>116</v>
      </c>
      <c r="Q39" s="27">
        <v>40</v>
      </c>
      <c r="R39" s="25">
        <v>356</v>
      </c>
      <c r="S39" s="27">
        <v>180</v>
      </c>
      <c r="T39" s="25">
        <v>237</v>
      </c>
      <c r="U39" s="27">
        <v>110</v>
      </c>
      <c r="V39" s="25">
        <v>441</v>
      </c>
      <c r="W39" s="27">
        <v>330</v>
      </c>
    </row>
    <row r="40" spans="1:23">
      <c r="A40" s="48"/>
      <c r="B40" s="41" t="s">
        <v>80</v>
      </c>
      <c r="C40" s="31" t="s">
        <v>81</v>
      </c>
      <c r="D40" s="32">
        <v>1341</v>
      </c>
      <c r="E40" s="43">
        <v>1400</v>
      </c>
      <c r="F40" s="28">
        <f>K40+M40+O40+Q40+S40+U40+W40</f>
        <v>1400</v>
      </c>
      <c r="G40" s="33">
        <f>VLOOKUP(C40,[1]分品类分城市新签目标!$C:$Q,10,0)</f>
        <v>0</v>
      </c>
      <c r="H40" s="33"/>
      <c r="I40" s="35"/>
      <c r="J40" s="32">
        <v>168</v>
      </c>
      <c r="K40" s="34">
        <v>600</v>
      </c>
      <c r="L40" s="32">
        <v>22</v>
      </c>
      <c r="M40" s="34">
        <v>15</v>
      </c>
      <c r="N40" s="32">
        <v>64</v>
      </c>
      <c r="O40" s="34">
        <v>55</v>
      </c>
      <c r="P40" s="32">
        <v>132</v>
      </c>
      <c r="Q40" s="34">
        <v>50</v>
      </c>
      <c r="R40" s="32">
        <v>270</v>
      </c>
      <c r="S40" s="34">
        <v>220</v>
      </c>
      <c r="T40" s="32">
        <v>269</v>
      </c>
      <c r="U40" s="34">
        <v>110</v>
      </c>
      <c r="V40" s="32">
        <v>416</v>
      </c>
      <c r="W40" s="34">
        <v>350</v>
      </c>
    </row>
    <row r="41" spans="1:23">
      <c r="A41" s="48"/>
      <c r="B41" s="11" t="s">
        <v>82</v>
      </c>
      <c r="C41" s="12" t="s">
        <v>83</v>
      </c>
      <c r="D41" s="36">
        <f>D42</f>
        <v>970</v>
      </c>
      <c r="E41" s="37">
        <v>950</v>
      </c>
      <c r="F41" s="37">
        <f t="shared" ref="F41" si="24">F42</f>
        <v>950</v>
      </c>
      <c r="G41" s="37">
        <f>VLOOKUP(C41,[1]分品类分城市新签目标!$C:$Q,10,0)</f>
        <v>14</v>
      </c>
      <c r="H41" s="17">
        <f>VLOOKUP(C41,[1]分品类分城市新签目标!$C:$Q,9,0)</f>
        <v>7</v>
      </c>
      <c r="I41" s="39">
        <f>F41/G41/12</f>
        <v>5.6547619047619051</v>
      </c>
      <c r="J41" s="36">
        <f t="shared" ref="J41:W41" si="25">J42</f>
        <v>59</v>
      </c>
      <c r="K41" s="38">
        <f t="shared" si="25"/>
        <v>340</v>
      </c>
      <c r="L41" s="36">
        <f t="shared" si="25"/>
        <v>72</v>
      </c>
      <c r="M41" s="38">
        <f t="shared" si="25"/>
        <v>50</v>
      </c>
      <c r="N41" s="36">
        <f t="shared" si="25"/>
        <v>68</v>
      </c>
      <c r="O41" s="38">
        <f t="shared" si="25"/>
        <v>45</v>
      </c>
      <c r="P41" s="36">
        <f t="shared" si="25"/>
        <v>72</v>
      </c>
      <c r="Q41" s="38">
        <f t="shared" si="25"/>
        <v>50</v>
      </c>
      <c r="R41" s="36">
        <f t="shared" si="25"/>
        <v>214</v>
      </c>
      <c r="S41" s="38">
        <f t="shared" si="25"/>
        <v>120</v>
      </c>
      <c r="T41" s="36">
        <f t="shared" si="25"/>
        <v>263</v>
      </c>
      <c r="U41" s="38">
        <f t="shared" si="25"/>
        <v>75</v>
      </c>
      <c r="V41" s="36">
        <f t="shared" si="25"/>
        <v>222</v>
      </c>
      <c r="W41" s="38">
        <f t="shared" si="25"/>
        <v>270</v>
      </c>
    </row>
    <row r="42" spans="1:23">
      <c r="A42" s="50"/>
      <c r="B42" s="41" t="s">
        <v>84</v>
      </c>
      <c r="C42" s="31" t="s">
        <v>85</v>
      </c>
      <c r="D42" s="32">
        <v>970</v>
      </c>
      <c r="E42" s="43">
        <v>950</v>
      </c>
      <c r="F42" s="28">
        <f>K42+M42+O42+Q42+S42+U42+W42</f>
        <v>950</v>
      </c>
      <c r="G42" s="33">
        <f>VLOOKUP(C42,[1]分品类分城市新签目标!$C:$Q,10,0)</f>
        <v>0</v>
      </c>
      <c r="H42" s="33"/>
      <c r="I42" s="35"/>
      <c r="J42" s="32">
        <v>59</v>
      </c>
      <c r="K42" s="34">
        <v>340</v>
      </c>
      <c r="L42" s="32">
        <v>72</v>
      </c>
      <c r="M42" s="34">
        <v>50</v>
      </c>
      <c r="N42" s="32">
        <v>68</v>
      </c>
      <c r="O42" s="34">
        <v>45</v>
      </c>
      <c r="P42" s="32">
        <v>72</v>
      </c>
      <c r="Q42" s="34">
        <v>50</v>
      </c>
      <c r="R42" s="32">
        <v>214</v>
      </c>
      <c r="S42" s="34">
        <v>120</v>
      </c>
      <c r="T42" s="32">
        <v>263</v>
      </c>
      <c r="U42" s="34">
        <v>75</v>
      </c>
      <c r="V42" s="32">
        <v>222</v>
      </c>
      <c r="W42" s="34">
        <v>270</v>
      </c>
    </row>
  </sheetData>
  <mergeCells count="10">
    <mergeCell ref="T1:U1"/>
    <mergeCell ref="V1:W1"/>
    <mergeCell ref="A4:A22"/>
    <mergeCell ref="A23:A42"/>
    <mergeCell ref="D1:I1"/>
    <mergeCell ref="J1:K1"/>
    <mergeCell ref="L1:M1"/>
    <mergeCell ref="N1:O1"/>
    <mergeCell ref="P1:Q1"/>
    <mergeCell ref="R1:S1"/>
  </mergeCells>
  <phoneticPr fontId="3" type="noConversion"/>
  <conditionalFormatting sqref="K4:K4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{7DCFFB92-0EDA-42CB-8760-70148454D82A}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DCFFB92-0EDA-42CB-8760-70148454D8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K4:K42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2216-5D72-CE4D-A618-46B16C0BFE05}">
  <dimension ref="A1:O406"/>
  <sheetViews>
    <sheetView tabSelected="1" zoomScale="104" workbookViewId="0">
      <selection activeCell="D6" sqref="D6"/>
    </sheetView>
  </sheetViews>
  <sheetFormatPr baseColWidth="10" defaultRowHeight="15"/>
  <cols>
    <col min="3" max="3" width="13" bestFit="1" customWidth="1"/>
  </cols>
  <sheetData>
    <row r="1" spans="1:15" ht="16" thickBot="1">
      <c r="A1" t="s">
        <v>103</v>
      </c>
      <c r="B1" t="s">
        <v>104</v>
      </c>
      <c r="C1" t="s">
        <v>105</v>
      </c>
      <c r="D1" s="52" t="s">
        <v>107</v>
      </c>
      <c r="E1" s="52" t="s">
        <v>108</v>
      </c>
      <c r="F1" s="52" t="s">
        <v>109</v>
      </c>
      <c r="G1" s="52" t="s">
        <v>110</v>
      </c>
      <c r="H1" s="52" t="s">
        <v>111</v>
      </c>
      <c r="I1" s="52" t="s">
        <v>112</v>
      </c>
      <c r="J1" s="52" t="s">
        <v>113</v>
      </c>
      <c r="K1" s="52" t="s">
        <v>114</v>
      </c>
      <c r="L1" s="52" t="s">
        <v>115</v>
      </c>
      <c r="M1" s="52" t="s">
        <v>116</v>
      </c>
      <c r="N1" s="52" t="s">
        <v>117</v>
      </c>
      <c r="O1" s="52" t="s">
        <v>118</v>
      </c>
    </row>
    <row r="2" spans="1:15">
      <c r="A2" t="s">
        <v>21</v>
      </c>
      <c r="B2" t="s">
        <v>86</v>
      </c>
      <c r="C2">
        <v>800</v>
      </c>
    </row>
    <row r="3" spans="1:15">
      <c r="A3" t="s">
        <v>21</v>
      </c>
      <c r="B3" t="s">
        <v>87</v>
      </c>
      <c r="C3">
        <v>30</v>
      </c>
    </row>
    <row r="4" spans="1:15">
      <c r="A4" t="s">
        <v>21</v>
      </c>
      <c r="B4" t="s">
        <v>88</v>
      </c>
      <c r="C4">
        <v>60</v>
      </c>
    </row>
    <row r="5" spans="1:15">
      <c r="A5" t="s">
        <v>21</v>
      </c>
      <c r="B5" t="s">
        <v>89</v>
      </c>
      <c r="C5">
        <v>50</v>
      </c>
    </row>
    <row r="6" spans="1:15">
      <c r="A6" t="s">
        <v>21</v>
      </c>
      <c r="B6" t="s">
        <v>97</v>
      </c>
      <c r="C6">
        <v>31</v>
      </c>
    </row>
    <row r="7" spans="1:15">
      <c r="A7" t="s">
        <v>21</v>
      </c>
      <c r="B7" t="s">
        <v>98</v>
      </c>
      <c r="C7">
        <v>55</v>
      </c>
    </row>
    <row r="8" spans="1:15">
      <c r="A8" t="s">
        <v>21</v>
      </c>
      <c r="B8" t="s">
        <v>101</v>
      </c>
      <c r="C8">
        <v>27</v>
      </c>
    </row>
    <row r="9" spans="1:15">
      <c r="A9" t="s">
        <v>21</v>
      </c>
      <c r="B9" t="s">
        <v>100</v>
      </c>
      <c r="C9">
        <v>52</v>
      </c>
    </row>
    <row r="10" spans="1:15">
      <c r="A10" t="s">
        <v>21</v>
      </c>
      <c r="B10" t="s">
        <v>99</v>
      </c>
      <c r="C10">
        <v>21</v>
      </c>
    </row>
    <row r="11" spans="1:15">
      <c r="A11" t="s">
        <v>21</v>
      </c>
      <c r="B11" t="s">
        <v>102</v>
      </c>
      <c r="C11">
        <v>14</v>
      </c>
    </row>
    <row r="12" spans="1:15">
      <c r="A12" t="s">
        <v>21</v>
      </c>
      <c r="B12" t="s">
        <v>90</v>
      </c>
      <c r="C12">
        <v>80</v>
      </c>
    </row>
    <row r="13" spans="1:15">
      <c r="A13" t="s">
        <v>21</v>
      </c>
      <c r="B13" t="s">
        <v>106</v>
      </c>
      <c r="C13">
        <v>60</v>
      </c>
    </row>
    <row r="14" spans="1:15">
      <c r="A14" t="s">
        <v>21</v>
      </c>
      <c r="B14" t="s">
        <v>94</v>
      </c>
      <c r="C14">
        <v>112</v>
      </c>
    </row>
    <row r="15" spans="1:15">
      <c r="A15" t="s">
        <v>21</v>
      </c>
      <c r="B15" t="s">
        <v>95</v>
      </c>
      <c r="C15">
        <v>103</v>
      </c>
    </row>
    <row r="16" spans="1:15">
      <c r="A16" t="s">
        <v>21</v>
      </c>
      <c r="B16" t="s">
        <v>96</v>
      </c>
      <c r="C16">
        <v>155</v>
      </c>
    </row>
    <row r="17" spans="1:3">
      <c r="A17" t="s">
        <v>23</v>
      </c>
      <c r="B17" t="s">
        <v>86</v>
      </c>
      <c r="C17">
        <v>130</v>
      </c>
    </row>
    <row r="18" spans="1:3">
      <c r="A18" t="s">
        <v>23</v>
      </c>
      <c r="B18" t="s">
        <v>87</v>
      </c>
      <c r="C18">
        <v>10</v>
      </c>
    </row>
    <row r="19" spans="1:3">
      <c r="A19" t="s">
        <v>23</v>
      </c>
      <c r="B19" t="s">
        <v>88</v>
      </c>
      <c r="C19">
        <v>5</v>
      </c>
    </row>
    <row r="20" spans="1:3">
      <c r="A20" t="s">
        <v>23</v>
      </c>
      <c r="B20" t="s">
        <v>89</v>
      </c>
      <c r="C20">
        <v>10</v>
      </c>
    </row>
    <row r="21" spans="1:3">
      <c r="A21" t="s">
        <v>23</v>
      </c>
      <c r="B21" t="s">
        <v>97</v>
      </c>
      <c r="C21">
        <v>5</v>
      </c>
    </row>
    <row r="22" spans="1:3">
      <c r="A22" t="s">
        <v>23</v>
      </c>
      <c r="B22" t="s">
        <v>98</v>
      </c>
      <c r="C22">
        <v>8</v>
      </c>
    </row>
    <row r="23" spans="1:3">
      <c r="A23" t="s">
        <v>23</v>
      </c>
      <c r="B23" t="s">
        <v>101</v>
      </c>
      <c r="C23">
        <v>4</v>
      </c>
    </row>
    <row r="24" spans="1:3">
      <c r="A24" t="s">
        <v>23</v>
      </c>
      <c r="B24" t="s">
        <v>100</v>
      </c>
      <c r="C24">
        <v>8</v>
      </c>
    </row>
    <row r="25" spans="1:3">
      <c r="A25" t="s">
        <v>23</v>
      </c>
      <c r="B25" t="s">
        <v>99</v>
      </c>
      <c r="C25">
        <v>3</v>
      </c>
    </row>
    <row r="26" spans="1:3">
      <c r="A26" t="s">
        <v>23</v>
      </c>
      <c r="B26" t="s">
        <v>102</v>
      </c>
      <c r="C26">
        <v>2</v>
      </c>
    </row>
    <row r="27" spans="1:3">
      <c r="A27" t="s">
        <v>23</v>
      </c>
      <c r="B27" t="s">
        <v>90</v>
      </c>
      <c r="C27">
        <v>15</v>
      </c>
    </row>
    <row r="28" spans="1:3">
      <c r="A28" t="s">
        <v>23</v>
      </c>
      <c r="B28" t="s">
        <v>106</v>
      </c>
      <c r="C28">
        <v>8</v>
      </c>
    </row>
    <row r="29" spans="1:3">
      <c r="A29" t="s">
        <v>23</v>
      </c>
      <c r="B29" t="s">
        <v>94</v>
      </c>
      <c r="C29">
        <v>16</v>
      </c>
    </row>
    <row r="30" spans="1:3">
      <c r="A30" t="s">
        <v>23</v>
      </c>
      <c r="B30" t="s">
        <v>95</v>
      </c>
      <c r="C30">
        <v>14</v>
      </c>
    </row>
    <row r="31" spans="1:3">
      <c r="A31" t="s">
        <v>23</v>
      </c>
      <c r="B31" t="s">
        <v>96</v>
      </c>
      <c r="C31">
        <v>22</v>
      </c>
    </row>
    <row r="32" spans="1:3">
      <c r="A32" t="s">
        <v>24</v>
      </c>
      <c r="B32" t="s">
        <v>86</v>
      </c>
      <c r="C32">
        <v>140</v>
      </c>
    </row>
    <row r="33" spans="1:3">
      <c r="A33" t="s">
        <v>24</v>
      </c>
      <c r="B33" t="s">
        <v>87</v>
      </c>
      <c r="C33">
        <v>10</v>
      </c>
    </row>
    <row r="34" spans="1:3">
      <c r="A34" t="s">
        <v>24</v>
      </c>
      <c r="B34" t="s">
        <v>88</v>
      </c>
      <c r="C34">
        <v>5</v>
      </c>
    </row>
    <row r="35" spans="1:3">
      <c r="A35" t="s">
        <v>24</v>
      </c>
      <c r="B35" t="s">
        <v>89</v>
      </c>
      <c r="C35">
        <v>5</v>
      </c>
    </row>
    <row r="36" spans="1:3">
      <c r="A36" t="s">
        <v>24</v>
      </c>
      <c r="B36" t="s">
        <v>97</v>
      </c>
      <c r="C36">
        <v>3</v>
      </c>
    </row>
    <row r="37" spans="1:3">
      <c r="A37" t="s">
        <v>24</v>
      </c>
      <c r="B37" t="s">
        <v>98</v>
      </c>
      <c r="C37">
        <v>6</v>
      </c>
    </row>
    <row r="38" spans="1:3">
      <c r="A38" t="s">
        <v>24</v>
      </c>
      <c r="B38" t="s">
        <v>101</v>
      </c>
      <c r="C38">
        <v>3</v>
      </c>
    </row>
    <row r="39" spans="1:3">
      <c r="A39" t="s">
        <v>24</v>
      </c>
      <c r="B39" t="s">
        <v>100</v>
      </c>
      <c r="C39">
        <v>5</v>
      </c>
    </row>
    <row r="40" spans="1:3">
      <c r="A40" t="s">
        <v>24</v>
      </c>
      <c r="B40" t="s">
        <v>99</v>
      </c>
      <c r="C40">
        <v>2</v>
      </c>
    </row>
    <row r="41" spans="1:3">
      <c r="A41" t="s">
        <v>24</v>
      </c>
      <c r="B41" t="s">
        <v>102</v>
      </c>
      <c r="C41">
        <v>1</v>
      </c>
    </row>
    <row r="42" spans="1:3">
      <c r="A42" t="s">
        <v>24</v>
      </c>
      <c r="B42" t="s">
        <v>90</v>
      </c>
      <c r="C42">
        <v>10</v>
      </c>
    </row>
    <row r="43" spans="1:3">
      <c r="A43" t="s">
        <v>24</v>
      </c>
      <c r="B43" t="s">
        <v>106</v>
      </c>
      <c r="C43">
        <v>15</v>
      </c>
    </row>
    <row r="44" spans="1:3">
      <c r="A44" t="s">
        <v>24</v>
      </c>
      <c r="B44" t="s">
        <v>94</v>
      </c>
      <c r="C44">
        <v>29</v>
      </c>
    </row>
    <row r="45" spans="1:3">
      <c r="A45" t="s">
        <v>24</v>
      </c>
      <c r="B45" t="s">
        <v>95</v>
      </c>
      <c r="C45">
        <v>26</v>
      </c>
    </row>
    <row r="46" spans="1:3">
      <c r="A46" t="s">
        <v>24</v>
      </c>
      <c r="B46" t="s">
        <v>96</v>
      </c>
      <c r="C46">
        <v>40</v>
      </c>
    </row>
    <row r="47" spans="1:3">
      <c r="A47" t="s">
        <v>28</v>
      </c>
      <c r="B47" t="s">
        <v>86</v>
      </c>
      <c r="C47">
        <v>140</v>
      </c>
    </row>
    <row r="48" spans="1:3">
      <c r="A48" t="s">
        <v>28</v>
      </c>
      <c r="B48" t="s">
        <v>87</v>
      </c>
      <c r="C48">
        <v>45</v>
      </c>
    </row>
    <row r="49" spans="1:3">
      <c r="A49" t="s">
        <v>28</v>
      </c>
      <c r="B49" t="s">
        <v>88</v>
      </c>
      <c r="C49">
        <v>20</v>
      </c>
    </row>
    <row r="50" spans="1:3">
      <c r="A50" t="s">
        <v>28</v>
      </c>
      <c r="B50" t="s">
        <v>89</v>
      </c>
      <c r="C50">
        <v>30</v>
      </c>
    </row>
    <row r="51" spans="1:3">
      <c r="A51" t="s">
        <v>28</v>
      </c>
      <c r="B51" t="s">
        <v>97</v>
      </c>
      <c r="C51">
        <v>9</v>
      </c>
    </row>
    <row r="52" spans="1:3">
      <c r="A52" t="s">
        <v>28</v>
      </c>
      <c r="B52" t="s">
        <v>98</v>
      </c>
      <c r="C52">
        <v>17</v>
      </c>
    </row>
    <row r="53" spans="1:3">
      <c r="A53" t="s">
        <v>28</v>
      </c>
      <c r="B53" t="s">
        <v>101</v>
      </c>
      <c r="C53">
        <v>8</v>
      </c>
    </row>
    <row r="54" spans="1:3">
      <c r="A54" t="s">
        <v>28</v>
      </c>
      <c r="B54" t="s">
        <v>100</v>
      </c>
      <c r="C54">
        <v>16</v>
      </c>
    </row>
    <row r="55" spans="1:3">
      <c r="A55" t="s">
        <v>28</v>
      </c>
      <c r="B55" t="s">
        <v>99</v>
      </c>
      <c r="C55">
        <v>6</v>
      </c>
    </row>
    <row r="56" spans="1:3">
      <c r="A56" t="s">
        <v>28</v>
      </c>
      <c r="B56" t="s">
        <v>102</v>
      </c>
      <c r="C56">
        <v>4</v>
      </c>
    </row>
    <row r="57" spans="1:3">
      <c r="A57" t="s">
        <v>28</v>
      </c>
      <c r="B57" t="s">
        <v>90</v>
      </c>
      <c r="C57">
        <v>20</v>
      </c>
    </row>
    <row r="58" spans="1:3">
      <c r="A58" t="s">
        <v>28</v>
      </c>
      <c r="B58" t="s">
        <v>106</v>
      </c>
      <c r="C58">
        <v>15</v>
      </c>
    </row>
    <row r="59" spans="1:3">
      <c r="A59" t="s">
        <v>28</v>
      </c>
      <c r="B59" t="s">
        <v>94</v>
      </c>
      <c r="C59">
        <v>27</v>
      </c>
    </row>
    <row r="60" spans="1:3">
      <c r="A60" t="s">
        <v>28</v>
      </c>
      <c r="B60" t="s">
        <v>95</v>
      </c>
      <c r="C60">
        <v>25</v>
      </c>
    </row>
    <row r="61" spans="1:3">
      <c r="A61" t="s">
        <v>28</v>
      </c>
      <c r="B61" t="s">
        <v>96</v>
      </c>
      <c r="C61">
        <v>38</v>
      </c>
    </row>
    <row r="62" spans="1:3">
      <c r="A62" t="s">
        <v>29</v>
      </c>
      <c r="B62" t="s">
        <v>86</v>
      </c>
      <c r="C62">
        <v>180</v>
      </c>
    </row>
    <row r="63" spans="1:3">
      <c r="A63" t="s">
        <v>29</v>
      </c>
      <c r="B63" t="s">
        <v>87</v>
      </c>
      <c r="C63">
        <v>25</v>
      </c>
    </row>
    <row r="64" spans="1:3">
      <c r="A64" t="s">
        <v>29</v>
      </c>
      <c r="B64" t="s">
        <v>88</v>
      </c>
      <c r="C64">
        <v>20</v>
      </c>
    </row>
    <row r="65" spans="1:3">
      <c r="A65" t="s">
        <v>29</v>
      </c>
      <c r="B65" t="s">
        <v>89</v>
      </c>
      <c r="C65">
        <v>15</v>
      </c>
    </row>
    <row r="66" spans="1:3">
      <c r="A66" t="s">
        <v>29</v>
      </c>
      <c r="B66" t="s">
        <v>97</v>
      </c>
      <c r="C66">
        <v>8</v>
      </c>
    </row>
    <row r="67" spans="1:3">
      <c r="A67" t="s">
        <v>29</v>
      </c>
      <c r="B67" t="s">
        <v>98</v>
      </c>
      <c r="C67">
        <v>14</v>
      </c>
    </row>
    <row r="68" spans="1:3">
      <c r="A68" t="s">
        <v>29</v>
      </c>
      <c r="B68" t="s">
        <v>101</v>
      </c>
      <c r="C68">
        <v>7</v>
      </c>
    </row>
    <row r="69" spans="1:3">
      <c r="A69" t="s">
        <v>29</v>
      </c>
      <c r="B69" t="s">
        <v>100</v>
      </c>
      <c r="C69">
        <v>13</v>
      </c>
    </row>
    <row r="70" spans="1:3">
      <c r="A70" t="s">
        <v>29</v>
      </c>
      <c r="B70" t="s">
        <v>99</v>
      </c>
      <c r="C70">
        <v>5</v>
      </c>
    </row>
    <row r="71" spans="1:3">
      <c r="A71" t="s">
        <v>29</v>
      </c>
      <c r="B71" t="s">
        <v>102</v>
      </c>
      <c r="C71">
        <v>3</v>
      </c>
    </row>
    <row r="72" spans="1:3">
      <c r="A72" t="s">
        <v>29</v>
      </c>
      <c r="B72" t="s">
        <v>90</v>
      </c>
      <c r="C72">
        <v>20</v>
      </c>
    </row>
    <row r="73" spans="1:3">
      <c r="A73" t="s">
        <v>29</v>
      </c>
      <c r="B73" t="s">
        <v>106</v>
      </c>
      <c r="C73">
        <v>20</v>
      </c>
    </row>
    <row r="74" spans="1:3">
      <c r="A74" t="s">
        <v>29</v>
      </c>
      <c r="B74" t="s">
        <v>94</v>
      </c>
      <c r="C74">
        <v>36</v>
      </c>
    </row>
    <row r="75" spans="1:3">
      <c r="A75" t="s">
        <v>29</v>
      </c>
      <c r="B75" t="s">
        <v>95</v>
      </c>
      <c r="C75">
        <v>34</v>
      </c>
    </row>
    <row r="76" spans="1:3">
      <c r="A76" t="s">
        <v>29</v>
      </c>
      <c r="B76" t="s">
        <v>96</v>
      </c>
      <c r="C76">
        <v>50</v>
      </c>
    </row>
    <row r="77" spans="1:3">
      <c r="A77" t="s">
        <v>33</v>
      </c>
      <c r="B77" t="s">
        <v>86</v>
      </c>
      <c r="C77">
        <v>255</v>
      </c>
    </row>
    <row r="78" spans="1:3">
      <c r="A78" t="s">
        <v>33</v>
      </c>
      <c r="B78" t="s">
        <v>87</v>
      </c>
      <c r="C78">
        <v>85</v>
      </c>
    </row>
    <row r="79" spans="1:3">
      <c r="A79" t="s">
        <v>33</v>
      </c>
      <c r="B79" t="s">
        <v>88</v>
      </c>
      <c r="C79">
        <v>25</v>
      </c>
    </row>
    <row r="80" spans="1:3">
      <c r="A80" t="s">
        <v>33</v>
      </c>
      <c r="B80" t="s">
        <v>89</v>
      </c>
      <c r="C80">
        <v>30</v>
      </c>
    </row>
    <row r="81" spans="1:3">
      <c r="A81" t="s">
        <v>33</v>
      </c>
      <c r="B81" t="s">
        <v>97</v>
      </c>
      <c r="C81">
        <v>14</v>
      </c>
    </row>
    <row r="82" spans="1:3">
      <c r="A82" t="s">
        <v>33</v>
      </c>
      <c r="B82" t="s">
        <v>98</v>
      </c>
      <c r="C82">
        <v>25</v>
      </c>
    </row>
    <row r="83" spans="1:3">
      <c r="A83" t="s">
        <v>33</v>
      </c>
      <c r="B83" t="s">
        <v>101</v>
      </c>
      <c r="C83">
        <v>12</v>
      </c>
    </row>
    <row r="84" spans="1:3">
      <c r="A84" t="s">
        <v>33</v>
      </c>
      <c r="B84" t="s">
        <v>100</v>
      </c>
      <c r="C84">
        <v>24</v>
      </c>
    </row>
    <row r="85" spans="1:3">
      <c r="A85" t="s">
        <v>33</v>
      </c>
      <c r="B85" t="s">
        <v>99</v>
      </c>
      <c r="C85">
        <v>9</v>
      </c>
    </row>
    <row r="86" spans="1:3">
      <c r="A86" t="s">
        <v>33</v>
      </c>
      <c r="B86" t="s">
        <v>102</v>
      </c>
      <c r="C86">
        <v>6</v>
      </c>
    </row>
    <row r="87" spans="1:3">
      <c r="A87" t="s">
        <v>33</v>
      </c>
      <c r="B87" t="s">
        <v>90</v>
      </c>
      <c r="C87">
        <v>75</v>
      </c>
    </row>
    <row r="88" spans="1:3">
      <c r="A88" t="s">
        <v>33</v>
      </c>
      <c r="B88" t="s">
        <v>106</v>
      </c>
      <c r="C88">
        <v>24</v>
      </c>
    </row>
    <row r="89" spans="1:3">
      <c r="A89" t="s">
        <v>33</v>
      </c>
      <c r="B89" t="s">
        <v>94</v>
      </c>
      <c r="C89">
        <v>44</v>
      </c>
    </row>
    <row r="90" spans="1:3">
      <c r="A90" t="s">
        <v>33</v>
      </c>
      <c r="B90" t="s">
        <v>95</v>
      </c>
      <c r="C90">
        <v>41</v>
      </c>
    </row>
    <row r="91" spans="1:3">
      <c r="A91" t="s">
        <v>33</v>
      </c>
      <c r="B91" t="s">
        <v>96</v>
      </c>
      <c r="C91">
        <v>61</v>
      </c>
    </row>
    <row r="92" spans="1:3">
      <c r="A92" t="s">
        <v>37</v>
      </c>
      <c r="B92" t="s">
        <v>86</v>
      </c>
      <c r="C92">
        <v>240</v>
      </c>
    </row>
    <row r="93" spans="1:3">
      <c r="A93" t="s">
        <v>37</v>
      </c>
      <c r="B93" t="s">
        <v>87</v>
      </c>
      <c r="C93">
        <v>25</v>
      </c>
    </row>
    <row r="94" spans="1:3">
      <c r="A94" t="s">
        <v>37</v>
      </c>
      <c r="B94" t="s">
        <v>88</v>
      </c>
      <c r="C94">
        <v>15</v>
      </c>
    </row>
    <row r="95" spans="1:3">
      <c r="A95" t="s">
        <v>37</v>
      </c>
      <c r="B95" t="s">
        <v>89</v>
      </c>
      <c r="C95">
        <v>25</v>
      </c>
    </row>
    <row r="96" spans="1:3">
      <c r="A96" t="s">
        <v>37</v>
      </c>
      <c r="B96" t="s">
        <v>97</v>
      </c>
      <c r="C96">
        <v>10</v>
      </c>
    </row>
    <row r="97" spans="1:3">
      <c r="A97" t="s">
        <v>37</v>
      </c>
      <c r="B97" t="s">
        <v>98</v>
      </c>
      <c r="C97">
        <v>18</v>
      </c>
    </row>
    <row r="98" spans="1:3">
      <c r="A98" t="s">
        <v>37</v>
      </c>
      <c r="B98" t="s">
        <v>101</v>
      </c>
      <c r="C98">
        <v>9</v>
      </c>
    </row>
    <row r="99" spans="1:3">
      <c r="A99" t="s">
        <v>37</v>
      </c>
      <c r="B99" t="s">
        <v>100</v>
      </c>
      <c r="C99">
        <v>17</v>
      </c>
    </row>
    <row r="100" spans="1:3">
      <c r="A100" t="s">
        <v>37</v>
      </c>
      <c r="B100" t="s">
        <v>99</v>
      </c>
      <c r="C100">
        <v>7</v>
      </c>
    </row>
    <row r="101" spans="1:3">
      <c r="A101" t="s">
        <v>37</v>
      </c>
      <c r="B101" t="s">
        <v>102</v>
      </c>
      <c r="C101">
        <v>4</v>
      </c>
    </row>
    <row r="102" spans="1:3">
      <c r="A102" t="s">
        <v>37</v>
      </c>
      <c r="B102" t="s">
        <v>90</v>
      </c>
      <c r="C102">
        <v>50</v>
      </c>
    </row>
    <row r="103" spans="1:3">
      <c r="A103" t="s">
        <v>37</v>
      </c>
      <c r="B103" t="s">
        <v>106</v>
      </c>
      <c r="C103">
        <v>22</v>
      </c>
    </row>
    <row r="104" spans="1:3">
      <c r="A104" t="s">
        <v>37</v>
      </c>
      <c r="B104" t="s">
        <v>94</v>
      </c>
      <c r="C104">
        <v>42</v>
      </c>
    </row>
    <row r="105" spans="1:3">
      <c r="A105" t="s">
        <v>37</v>
      </c>
      <c r="B105" t="s">
        <v>95</v>
      </c>
      <c r="C105">
        <v>38</v>
      </c>
    </row>
    <row r="106" spans="1:3">
      <c r="A106" t="s">
        <v>37</v>
      </c>
      <c r="B106" t="s">
        <v>96</v>
      </c>
      <c r="C106">
        <v>58</v>
      </c>
    </row>
    <row r="107" spans="1:3">
      <c r="A107" t="s">
        <v>38</v>
      </c>
      <c r="B107" t="s">
        <v>86</v>
      </c>
      <c r="C107">
        <v>230</v>
      </c>
    </row>
    <row r="108" spans="1:3">
      <c r="A108" t="s">
        <v>38</v>
      </c>
      <c r="B108" t="s">
        <v>87</v>
      </c>
      <c r="C108">
        <v>20</v>
      </c>
    </row>
    <row r="109" spans="1:3">
      <c r="A109" t="s">
        <v>38</v>
      </c>
      <c r="B109" t="s">
        <v>88</v>
      </c>
      <c r="C109">
        <v>50</v>
      </c>
    </row>
    <row r="110" spans="1:3">
      <c r="A110" t="s">
        <v>38</v>
      </c>
      <c r="B110" t="s">
        <v>89</v>
      </c>
      <c r="C110">
        <v>25</v>
      </c>
    </row>
    <row r="111" spans="1:3">
      <c r="A111" t="s">
        <v>38</v>
      </c>
      <c r="B111" t="s">
        <v>97</v>
      </c>
      <c r="C111">
        <v>9</v>
      </c>
    </row>
    <row r="112" spans="1:3">
      <c r="A112" t="s">
        <v>38</v>
      </c>
      <c r="B112" t="s">
        <v>98</v>
      </c>
      <c r="C112">
        <v>17</v>
      </c>
    </row>
    <row r="113" spans="1:3">
      <c r="A113" t="s">
        <v>38</v>
      </c>
      <c r="B113" t="s">
        <v>101</v>
      </c>
      <c r="C113">
        <v>8</v>
      </c>
    </row>
    <row r="114" spans="1:3">
      <c r="A114" t="s">
        <v>38</v>
      </c>
      <c r="B114" t="s">
        <v>100</v>
      </c>
      <c r="C114">
        <v>16</v>
      </c>
    </row>
    <row r="115" spans="1:3">
      <c r="A115" t="s">
        <v>38</v>
      </c>
      <c r="B115" t="s">
        <v>99</v>
      </c>
      <c r="C115">
        <v>6</v>
      </c>
    </row>
    <row r="116" spans="1:3">
      <c r="A116" t="s">
        <v>38</v>
      </c>
      <c r="B116" t="s">
        <v>102</v>
      </c>
      <c r="C116">
        <v>4</v>
      </c>
    </row>
    <row r="117" spans="1:3">
      <c r="A117" t="s">
        <v>38</v>
      </c>
      <c r="B117" t="s">
        <v>90</v>
      </c>
      <c r="C117">
        <v>55</v>
      </c>
    </row>
    <row r="118" spans="1:3">
      <c r="A118" t="s">
        <v>38</v>
      </c>
      <c r="B118" t="s">
        <v>106</v>
      </c>
      <c r="C118">
        <v>29</v>
      </c>
    </row>
    <row r="119" spans="1:3">
      <c r="A119" t="s">
        <v>38</v>
      </c>
      <c r="B119" t="s">
        <v>94</v>
      </c>
      <c r="C119">
        <v>55</v>
      </c>
    </row>
    <row r="120" spans="1:3">
      <c r="A120" t="s">
        <v>38</v>
      </c>
      <c r="B120" t="s">
        <v>95</v>
      </c>
      <c r="C120">
        <v>50</v>
      </c>
    </row>
    <row r="121" spans="1:3">
      <c r="A121" t="s">
        <v>38</v>
      </c>
      <c r="B121" t="s">
        <v>96</v>
      </c>
      <c r="C121">
        <v>76</v>
      </c>
    </row>
    <row r="122" spans="1:3">
      <c r="A122" t="s">
        <v>39</v>
      </c>
      <c r="B122" t="s">
        <v>86</v>
      </c>
      <c r="C122">
        <v>80</v>
      </c>
    </row>
    <row r="123" spans="1:3">
      <c r="A123" t="s">
        <v>39</v>
      </c>
      <c r="B123" t="s">
        <v>87</v>
      </c>
      <c r="C123">
        <v>10</v>
      </c>
    </row>
    <row r="124" spans="1:3">
      <c r="A124" t="s">
        <v>39</v>
      </c>
      <c r="B124" t="s">
        <v>88</v>
      </c>
      <c r="C124">
        <v>20</v>
      </c>
    </row>
    <row r="125" spans="1:3">
      <c r="A125" t="s">
        <v>39</v>
      </c>
      <c r="B125" t="s">
        <v>89</v>
      </c>
      <c r="C125">
        <v>20</v>
      </c>
    </row>
    <row r="126" spans="1:3">
      <c r="A126" t="s">
        <v>39</v>
      </c>
      <c r="B126" t="s">
        <v>97</v>
      </c>
      <c r="C126">
        <v>5</v>
      </c>
    </row>
    <row r="127" spans="1:3">
      <c r="A127" t="s">
        <v>39</v>
      </c>
      <c r="B127" t="s">
        <v>98</v>
      </c>
      <c r="C127">
        <v>8</v>
      </c>
    </row>
    <row r="128" spans="1:3">
      <c r="A128" t="s">
        <v>39</v>
      </c>
      <c r="B128" t="s">
        <v>101</v>
      </c>
      <c r="C128">
        <v>4</v>
      </c>
    </row>
    <row r="129" spans="1:3">
      <c r="A129" t="s">
        <v>39</v>
      </c>
      <c r="B129" t="s">
        <v>100</v>
      </c>
      <c r="C129">
        <v>8</v>
      </c>
    </row>
    <row r="130" spans="1:3">
      <c r="A130" t="s">
        <v>39</v>
      </c>
      <c r="B130" t="s">
        <v>99</v>
      </c>
      <c r="C130">
        <v>3</v>
      </c>
    </row>
    <row r="131" spans="1:3">
      <c r="A131" t="s">
        <v>39</v>
      </c>
      <c r="B131" t="s">
        <v>102</v>
      </c>
      <c r="C131">
        <v>2</v>
      </c>
    </row>
    <row r="132" spans="1:3">
      <c r="A132" t="s">
        <v>39</v>
      </c>
      <c r="B132" t="s">
        <v>90</v>
      </c>
      <c r="C132">
        <v>30</v>
      </c>
    </row>
    <row r="133" spans="1:3">
      <c r="A133" t="s">
        <v>39</v>
      </c>
      <c r="B133" t="s">
        <v>106</v>
      </c>
      <c r="C133">
        <v>11</v>
      </c>
    </row>
    <row r="134" spans="1:3">
      <c r="A134" t="s">
        <v>39</v>
      </c>
      <c r="B134" t="s">
        <v>94</v>
      </c>
      <c r="C134">
        <v>21</v>
      </c>
    </row>
    <row r="135" spans="1:3">
      <c r="A135" t="s">
        <v>39</v>
      </c>
      <c r="B135" t="s">
        <v>95</v>
      </c>
      <c r="C135">
        <v>19</v>
      </c>
    </row>
    <row r="136" spans="1:3">
      <c r="A136" t="s">
        <v>39</v>
      </c>
      <c r="B136" t="s">
        <v>96</v>
      </c>
      <c r="C136">
        <v>29</v>
      </c>
    </row>
    <row r="137" spans="1:3">
      <c r="A137" t="s">
        <v>43</v>
      </c>
      <c r="B137" t="s">
        <v>86</v>
      </c>
      <c r="C137">
        <v>530</v>
      </c>
    </row>
    <row r="138" spans="1:3">
      <c r="A138" t="s">
        <v>43</v>
      </c>
      <c r="B138" t="s">
        <v>87</v>
      </c>
      <c r="C138">
        <v>60</v>
      </c>
    </row>
    <row r="139" spans="1:3">
      <c r="A139" t="s">
        <v>43</v>
      </c>
      <c r="B139" t="s">
        <v>88</v>
      </c>
      <c r="C139">
        <v>60</v>
      </c>
    </row>
    <row r="140" spans="1:3">
      <c r="A140" t="s">
        <v>43</v>
      </c>
      <c r="B140" t="s">
        <v>89</v>
      </c>
      <c r="C140">
        <v>35</v>
      </c>
    </row>
    <row r="141" spans="1:3">
      <c r="A141" t="s">
        <v>43</v>
      </c>
      <c r="B141" t="s">
        <v>97</v>
      </c>
      <c r="C141">
        <v>28</v>
      </c>
    </row>
    <row r="142" spans="1:3">
      <c r="A142" t="s">
        <v>43</v>
      </c>
      <c r="B142" t="s">
        <v>98</v>
      </c>
      <c r="C142">
        <v>50</v>
      </c>
    </row>
    <row r="143" spans="1:3">
      <c r="A143" t="s">
        <v>43</v>
      </c>
      <c r="B143" t="s">
        <v>101</v>
      </c>
      <c r="C143">
        <v>24</v>
      </c>
    </row>
    <row r="144" spans="1:3">
      <c r="A144" t="s">
        <v>43</v>
      </c>
      <c r="B144" t="s">
        <v>100</v>
      </c>
      <c r="C144">
        <v>47</v>
      </c>
    </row>
    <row r="145" spans="1:3">
      <c r="A145" t="s">
        <v>43</v>
      </c>
      <c r="B145" t="s">
        <v>99</v>
      </c>
      <c r="C145">
        <v>19</v>
      </c>
    </row>
    <row r="146" spans="1:3">
      <c r="A146" t="s">
        <v>43</v>
      </c>
      <c r="B146" t="s">
        <v>102</v>
      </c>
      <c r="C146">
        <v>12</v>
      </c>
    </row>
    <row r="147" spans="1:3">
      <c r="A147" t="s">
        <v>43</v>
      </c>
      <c r="B147" t="s">
        <v>90</v>
      </c>
      <c r="C147">
        <v>85</v>
      </c>
    </row>
    <row r="148" spans="1:3">
      <c r="A148" t="s">
        <v>43</v>
      </c>
      <c r="B148" t="s">
        <v>106</v>
      </c>
      <c r="C148">
        <v>42</v>
      </c>
    </row>
    <row r="149" spans="1:3">
      <c r="A149" t="s">
        <v>43</v>
      </c>
      <c r="B149" t="s">
        <v>94</v>
      </c>
      <c r="C149">
        <v>78</v>
      </c>
    </row>
    <row r="150" spans="1:3">
      <c r="A150" t="s">
        <v>43</v>
      </c>
      <c r="B150" t="s">
        <v>95</v>
      </c>
      <c r="C150">
        <v>72</v>
      </c>
    </row>
    <row r="151" spans="1:3">
      <c r="A151" t="s">
        <v>43</v>
      </c>
      <c r="B151" t="s">
        <v>96</v>
      </c>
      <c r="C151">
        <v>108</v>
      </c>
    </row>
    <row r="152" spans="1:3">
      <c r="A152" t="s">
        <v>45</v>
      </c>
      <c r="B152" t="s">
        <v>86</v>
      </c>
      <c r="C152">
        <v>95</v>
      </c>
    </row>
    <row r="153" spans="1:3">
      <c r="A153" t="s">
        <v>45</v>
      </c>
      <c r="B153" t="s">
        <v>87</v>
      </c>
      <c r="C153">
        <v>10</v>
      </c>
    </row>
    <row r="154" spans="1:3">
      <c r="A154" t="s">
        <v>45</v>
      </c>
      <c r="B154" t="s">
        <v>88</v>
      </c>
      <c r="C154">
        <v>10</v>
      </c>
    </row>
    <row r="155" spans="1:3">
      <c r="A155" t="s">
        <v>45</v>
      </c>
      <c r="B155" t="s">
        <v>89</v>
      </c>
      <c r="C155">
        <v>15</v>
      </c>
    </row>
    <row r="156" spans="1:3">
      <c r="A156" t="s">
        <v>45</v>
      </c>
      <c r="B156" t="s">
        <v>97</v>
      </c>
      <c r="C156">
        <v>5</v>
      </c>
    </row>
    <row r="157" spans="1:3">
      <c r="A157" t="s">
        <v>45</v>
      </c>
      <c r="B157" t="s">
        <v>98</v>
      </c>
      <c r="C157">
        <v>8</v>
      </c>
    </row>
    <row r="158" spans="1:3">
      <c r="A158" t="s">
        <v>45</v>
      </c>
      <c r="B158" t="s">
        <v>101</v>
      </c>
      <c r="C158">
        <v>4</v>
      </c>
    </row>
    <row r="159" spans="1:3">
      <c r="A159" t="s">
        <v>45</v>
      </c>
      <c r="B159" t="s">
        <v>100</v>
      </c>
      <c r="C159">
        <v>8</v>
      </c>
    </row>
    <row r="160" spans="1:3">
      <c r="A160" t="s">
        <v>45</v>
      </c>
      <c r="B160" t="s">
        <v>99</v>
      </c>
      <c r="C160">
        <v>3</v>
      </c>
    </row>
    <row r="161" spans="1:3">
      <c r="A161" t="s">
        <v>45</v>
      </c>
      <c r="B161" t="s">
        <v>102</v>
      </c>
      <c r="C161">
        <v>2</v>
      </c>
    </row>
    <row r="162" spans="1:3">
      <c r="A162" t="s">
        <v>45</v>
      </c>
      <c r="B162" t="s">
        <v>90</v>
      </c>
      <c r="C162">
        <v>40</v>
      </c>
    </row>
    <row r="163" spans="1:3">
      <c r="A163" t="s">
        <v>45</v>
      </c>
      <c r="B163" t="s">
        <v>106</v>
      </c>
      <c r="C163">
        <v>14</v>
      </c>
    </row>
    <row r="164" spans="1:3">
      <c r="A164" t="s">
        <v>45</v>
      </c>
      <c r="B164" t="s">
        <v>94</v>
      </c>
      <c r="C164">
        <v>26</v>
      </c>
    </row>
    <row r="165" spans="1:3">
      <c r="A165" t="s">
        <v>45</v>
      </c>
      <c r="B165" t="s">
        <v>95</v>
      </c>
      <c r="C165">
        <v>24</v>
      </c>
    </row>
    <row r="166" spans="1:3">
      <c r="A166" t="s">
        <v>45</v>
      </c>
      <c r="B166" t="s">
        <v>96</v>
      </c>
      <c r="C166">
        <v>36</v>
      </c>
    </row>
    <row r="167" spans="1:3">
      <c r="A167" t="s">
        <v>91</v>
      </c>
      <c r="B167" t="s">
        <v>86</v>
      </c>
      <c r="C167">
        <v>200</v>
      </c>
    </row>
    <row r="168" spans="1:3">
      <c r="A168" t="s">
        <v>91</v>
      </c>
      <c r="B168" t="s">
        <v>87</v>
      </c>
      <c r="C168">
        <v>40</v>
      </c>
    </row>
    <row r="169" spans="1:3">
      <c r="A169" t="s">
        <v>91</v>
      </c>
      <c r="B169" t="s">
        <v>88</v>
      </c>
      <c r="C169">
        <v>20</v>
      </c>
    </row>
    <row r="170" spans="1:3">
      <c r="A170" t="s">
        <v>91</v>
      </c>
      <c r="B170" t="s">
        <v>89</v>
      </c>
      <c r="C170">
        <v>25</v>
      </c>
    </row>
    <row r="171" spans="1:3">
      <c r="A171" t="s">
        <v>91</v>
      </c>
      <c r="B171" t="s">
        <v>97</v>
      </c>
      <c r="C171">
        <v>19</v>
      </c>
    </row>
    <row r="172" spans="1:3">
      <c r="A172" t="s">
        <v>91</v>
      </c>
      <c r="B172" t="s">
        <v>98</v>
      </c>
      <c r="C172">
        <v>33</v>
      </c>
    </row>
    <row r="173" spans="1:3">
      <c r="A173" t="s">
        <v>91</v>
      </c>
      <c r="B173" t="s">
        <v>101</v>
      </c>
      <c r="C173">
        <v>16</v>
      </c>
    </row>
    <row r="174" spans="1:3">
      <c r="A174" t="s">
        <v>91</v>
      </c>
      <c r="B174" t="s">
        <v>100</v>
      </c>
      <c r="C174">
        <v>31</v>
      </c>
    </row>
    <row r="175" spans="1:3">
      <c r="A175" t="s">
        <v>91</v>
      </c>
      <c r="B175" t="s">
        <v>99</v>
      </c>
      <c r="C175">
        <v>13</v>
      </c>
    </row>
    <row r="176" spans="1:3">
      <c r="A176" t="s">
        <v>91</v>
      </c>
      <c r="B176" t="s">
        <v>102</v>
      </c>
      <c r="C176">
        <v>8</v>
      </c>
    </row>
    <row r="177" spans="1:3">
      <c r="A177" t="s">
        <v>91</v>
      </c>
      <c r="B177" t="s">
        <v>90</v>
      </c>
      <c r="C177">
        <v>75</v>
      </c>
    </row>
    <row r="178" spans="1:3">
      <c r="A178" t="s">
        <v>91</v>
      </c>
      <c r="B178" t="s">
        <v>106</v>
      </c>
      <c r="C178">
        <v>24</v>
      </c>
    </row>
    <row r="179" spans="1:3">
      <c r="A179" t="s">
        <v>91</v>
      </c>
      <c r="B179" t="s">
        <v>94</v>
      </c>
      <c r="C179">
        <v>44</v>
      </c>
    </row>
    <row r="180" spans="1:3">
      <c r="A180" t="s">
        <v>91</v>
      </c>
      <c r="B180" t="s">
        <v>95</v>
      </c>
      <c r="C180">
        <v>41</v>
      </c>
    </row>
    <row r="181" spans="1:3">
      <c r="A181" t="s">
        <v>91</v>
      </c>
      <c r="B181" t="s">
        <v>96</v>
      </c>
      <c r="C181">
        <v>61</v>
      </c>
    </row>
    <row r="182" spans="1:3">
      <c r="A182" t="s">
        <v>50</v>
      </c>
      <c r="B182" t="s">
        <v>86</v>
      </c>
      <c r="C182">
        <v>230</v>
      </c>
    </row>
    <row r="183" spans="1:3">
      <c r="A183" t="s">
        <v>50</v>
      </c>
      <c r="B183" t="s">
        <v>87</v>
      </c>
      <c r="C183">
        <v>30</v>
      </c>
    </row>
    <row r="184" spans="1:3">
      <c r="A184" t="s">
        <v>50</v>
      </c>
      <c r="B184" t="s">
        <v>88</v>
      </c>
      <c r="C184">
        <v>30</v>
      </c>
    </row>
    <row r="185" spans="1:3">
      <c r="A185" t="s">
        <v>50</v>
      </c>
      <c r="B185" t="s">
        <v>89</v>
      </c>
      <c r="C185">
        <v>20</v>
      </c>
    </row>
    <row r="186" spans="1:3">
      <c r="A186" t="s">
        <v>50</v>
      </c>
      <c r="B186" t="s">
        <v>97</v>
      </c>
      <c r="C186">
        <v>12</v>
      </c>
    </row>
    <row r="187" spans="1:3">
      <c r="A187" t="s">
        <v>50</v>
      </c>
      <c r="B187" t="s">
        <v>98</v>
      </c>
      <c r="C187">
        <v>22</v>
      </c>
    </row>
    <row r="188" spans="1:3">
      <c r="A188" t="s">
        <v>50</v>
      </c>
      <c r="B188" t="s">
        <v>101</v>
      </c>
      <c r="C188">
        <v>11</v>
      </c>
    </row>
    <row r="189" spans="1:3">
      <c r="A189" t="s">
        <v>50</v>
      </c>
      <c r="B189" t="s">
        <v>100</v>
      </c>
      <c r="C189">
        <v>21</v>
      </c>
    </row>
    <row r="190" spans="1:3">
      <c r="A190" t="s">
        <v>50</v>
      </c>
      <c r="B190" t="s">
        <v>99</v>
      </c>
      <c r="C190">
        <v>8</v>
      </c>
    </row>
    <row r="191" spans="1:3">
      <c r="A191" t="s">
        <v>50</v>
      </c>
      <c r="B191" t="s">
        <v>102</v>
      </c>
      <c r="C191">
        <v>6</v>
      </c>
    </row>
    <row r="192" spans="1:3">
      <c r="A192" t="s">
        <v>50</v>
      </c>
      <c r="B192" t="s">
        <v>90</v>
      </c>
      <c r="C192">
        <v>110</v>
      </c>
    </row>
    <row r="193" spans="1:3">
      <c r="A193" t="s">
        <v>50</v>
      </c>
      <c r="B193" t="s">
        <v>106</v>
      </c>
      <c r="C193">
        <v>32</v>
      </c>
    </row>
    <row r="194" spans="1:3">
      <c r="A194" t="s">
        <v>50</v>
      </c>
      <c r="B194" t="s">
        <v>94</v>
      </c>
      <c r="C194">
        <v>60</v>
      </c>
    </row>
    <row r="195" spans="1:3">
      <c r="A195" t="s">
        <v>50</v>
      </c>
      <c r="B195" t="s">
        <v>95</v>
      </c>
      <c r="C195">
        <v>55</v>
      </c>
    </row>
    <row r="196" spans="1:3">
      <c r="A196" t="s">
        <v>50</v>
      </c>
      <c r="B196" t="s">
        <v>96</v>
      </c>
      <c r="C196">
        <v>83</v>
      </c>
    </row>
    <row r="197" spans="1:3">
      <c r="A197" t="s">
        <v>54</v>
      </c>
      <c r="B197" t="s">
        <v>86</v>
      </c>
      <c r="C197">
        <v>650</v>
      </c>
    </row>
    <row r="198" spans="1:3">
      <c r="A198" t="s">
        <v>54</v>
      </c>
      <c r="B198" t="s">
        <v>87</v>
      </c>
      <c r="C198">
        <v>25</v>
      </c>
    </row>
    <row r="199" spans="1:3">
      <c r="A199" t="s">
        <v>54</v>
      </c>
      <c r="B199" t="s">
        <v>88</v>
      </c>
      <c r="C199">
        <v>60</v>
      </c>
    </row>
    <row r="200" spans="1:3">
      <c r="A200" t="s">
        <v>54</v>
      </c>
      <c r="B200" t="s">
        <v>89</v>
      </c>
      <c r="C200">
        <v>60</v>
      </c>
    </row>
    <row r="201" spans="1:3">
      <c r="A201" t="s">
        <v>54</v>
      </c>
      <c r="B201" t="s">
        <v>97</v>
      </c>
      <c r="C201">
        <v>30</v>
      </c>
    </row>
    <row r="202" spans="1:3">
      <c r="A202" t="s">
        <v>54</v>
      </c>
      <c r="B202" t="s">
        <v>98</v>
      </c>
      <c r="C202">
        <v>52</v>
      </c>
    </row>
    <row r="203" spans="1:3">
      <c r="A203" t="s">
        <v>54</v>
      </c>
      <c r="B203" t="s">
        <v>101</v>
      </c>
      <c r="C203">
        <v>25</v>
      </c>
    </row>
    <row r="204" spans="1:3">
      <c r="A204" t="s">
        <v>54</v>
      </c>
      <c r="B204" t="s">
        <v>100</v>
      </c>
      <c r="C204">
        <v>50</v>
      </c>
    </row>
    <row r="205" spans="1:3">
      <c r="A205" t="s">
        <v>54</v>
      </c>
      <c r="B205" t="s">
        <v>99</v>
      </c>
      <c r="C205">
        <v>20</v>
      </c>
    </row>
    <row r="206" spans="1:3">
      <c r="A206" t="s">
        <v>54</v>
      </c>
      <c r="B206" t="s">
        <v>102</v>
      </c>
      <c r="C206">
        <v>13</v>
      </c>
    </row>
    <row r="207" spans="1:3">
      <c r="A207" t="s">
        <v>54</v>
      </c>
      <c r="B207" t="s">
        <v>90</v>
      </c>
      <c r="C207">
        <v>85</v>
      </c>
    </row>
    <row r="208" spans="1:3">
      <c r="A208" t="s">
        <v>54</v>
      </c>
      <c r="B208" t="s">
        <v>106</v>
      </c>
      <c r="C208">
        <v>63</v>
      </c>
    </row>
    <row r="209" spans="1:3">
      <c r="A209" t="s">
        <v>54</v>
      </c>
      <c r="B209" t="s">
        <v>94</v>
      </c>
      <c r="C209">
        <v>117</v>
      </c>
    </row>
    <row r="210" spans="1:3">
      <c r="A210" t="s">
        <v>54</v>
      </c>
      <c r="B210" t="s">
        <v>95</v>
      </c>
      <c r="C210">
        <v>108</v>
      </c>
    </row>
    <row r="211" spans="1:3">
      <c r="A211" t="s">
        <v>54</v>
      </c>
      <c r="B211" t="s">
        <v>96</v>
      </c>
      <c r="C211">
        <v>162</v>
      </c>
    </row>
    <row r="212" spans="1:3">
      <c r="A212" t="s">
        <v>58</v>
      </c>
      <c r="B212" t="s">
        <v>86</v>
      </c>
      <c r="C212">
        <v>560</v>
      </c>
    </row>
    <row r="213" spans="1:3">
      <c r="A213" t="s">
        <v>58</v>
      </c>
      <c r="B213" t="s">
        <v>87</v>
      </c>
      <c r="C213">
        <v>35</v>
      </c>
    </row>
    <row r="214" spans="1:3">
      <c r="A214" t="s">
        <v>58</v>
      </c>
      <c r="B214" t="s">
        <v>88</v>
      </c>
      <c r="C214">
        <v>50</v>
      </c>
    </row>
    <row r="215" spans="1:3">
      <c r="A215" t="s">
        <v>58</v>
      </c>
      <c r="B215" t="s">
        <v>89</v>
      </c>
      <c r="C215">
        <v>50</v>
      </c>
    </row>
    <row r="216" spans="1:3">
      <c r="A216" t="s">
        <v>58</v>
      </c>
      <c r="B216" t="s">
        <v>97</v>
      </c>
      <c r="C216">
        <v>18</v>
      </c>
    </row>
    <row r="217" spans="1:3">
      <c r="A217" t="s">
        <v>58</v>
      </c>
      <c r="B217" t="s">
        <v>98</v>
      </c>
      <c r="C217">
        <v>32</v>
      </c>
    </row>
    <row r="218" spans="1:3">
      <c r="A218" t="s">
        <v>58</v>
      </c>
      <c r="B218" t="s">
        <v>101</v>
      </c>
      <c r="C218">
        <v>15</v>
      </c>
    </row>
    <row r="219" spans="1:3">
      <c r="A219" t="s">
        <v>58</v>
      </c>
      <c r="B219" t="s">
        <v>100</v>
      </c>
      <c r="C219">
        <v>30</v>
      </c>
    </row>
    <row r="220" spans="1:3">
      <c r="A220" t="s">
        <v>58</v>
      </c>
      <c r="B220" t="s">
        <v>99</v>
      </c>
      <c r="C220">
        <v>12</v>
      </c>
    </row>
    <row r="221" spans="1:3">
      <c r="A221" t="s">
        <v>58</v>
      </c>
      <c r="B221" t="s">
        <v>102</v>
      </c>
      <c r="C221">
        <v>8</v>
      </c>
    </row>
    <row r="222" spans="1:3">
      <c r="A222" t="s">
        <v>58</v>
      </c>
      <c r="B222" t="s">
        <v>90</v>
      </c>
      <c r="C222">
        <v>70</v>
      </c>
    </row>
    <row r="223" spans="1:3">
      <c r="A223" t="s">
        <v>58</v>
      </c>
      <c r="B223" t="s">
        <v>106</v>
      </c>
      <c r="C223">
        <v>45</v>
      </c>
    </row>
    <row r="224" spans="1:3">
      <c r="A224" t="s">
        <v>58</v>
      </c>
      <c r="B224" t="s">
        <v>94</v>
      </c>
      <c r="C224">
        <v>83</v>
      </c>
    </row>
    <row r="225" spans="1:3">
      <c r="A225" t="s">
        <v>58</v>
      </c>
      <c r="B225" t="s">
        <v>95</v>
      </c>
      <c r="C225">
        <v>77</v>
      </c>
    </row>
    <row r="226" spans="1:3">
      <c r="A226" t="s">
        <v>58</v>
      </c>
      <c r="B226" t="s">
        <v>96</v>
      </c>
      <c r="C226">
        <v>115</v>
      </c>
    </row>
    <row r="227" spans="1:3">
      <c r="A227" t="s">
        <v>59</v>
      </c>
      <c r="B227" t="s">
        <v>86</v>
      </c>
      <c r="C227">
        <v>90</v>
      </c>
    </row>
    <row r="228" spans="1:3">
      <c r="A228" t="s">
        <v>59</v>
      </c>
      <c r="B228" t="s">
        <v>87</v>
      </c>
      <c r="C228">
        <v>0</v>
      </c>
    </row>
    <row r="229" spans="1:3">
      <c r="A229" t="s">
        <v>59</v>
      </c>
      <c r="B229" t="s">
        <v>88</v>
      </c>
      <c r="C229">
        <v>15</v>
      </c>
    </row>
    <row r="230" spans="1:3">
      <c r="A230" t="s">
        <v>59</v>
      </c>
      <c r="B230" t="s">
        <v>89</v>
      </c>
      <c r="C230">
        <v>5</v>
      </c>
    </row>
    <row r="231" spans="1:3">
      <c r="A231" t="s">
        <v>59</v>
      </c>
      <c r="B231" t="s">
        <v>97</v>
      </c>
      <c r="C231">
        <v>5</v>
      </c>
    </row>
    <row r="232" spans="1:3">
      <c r="A232" t="s">
        <v>59</v>
      </c>
      <c r="B232" t="s">
        <v>98</v>
      </c>
      <c r="C232">
        <v>8</v>
      </c>
    </row>
    <row r="233" spans="1:3">
      <c r="A233" t="s">
        <v>59</v>
      </c>
      <c r="B233" t="s">
        <v>101</v>
      </c>
      <c r="C233">
        <v>4</v>
      </c>
    </row>
    <row r="234" spans="1:3">
      <c r="A234" t="s">
        <v>59</v>
      </c>
      <c r="B234" t="s">
        <v>100</v>
      </c>
      <c r="C234">
        <v>8</v>
      </c>
    </row>
    <row r="235" spans="1:3">
      <c r="A235" t="s">
        <v>59</v>
      </c>
      <c r="B235" t="s">
        <v>99</v>
      </c>
      <c r="C235">
        <v>3</v>
      </c>
    </row>
    <row r="236" spans="1:3">
      <c r="A236" t="s">
        <v>59</v>
      </c>
      <c r="B236" t="s">
        <v>102</v>
      </c>
      <c r="C236">
        <v>2</v>
      </c>
    </row>
    <row r="237" spans="1:3">
      <c r="A237" t="s">
        <v>59</v>
      </c>
      <c r="B237" t="s">
        <v>90</v>
      </c>
      <c r="C237">
        <v>40</v>
      </c>
    </row>
    <row r="238" spans="1:3">
      <c r="A238" t="s">
        <v>59</v>
      </c>
      <c r="B238" t="s">
        <v>106</v>
      </c>
      <c r="C238">
        <v>17</v>
      </c>
    </row>
    <row r="239" spans="1:3">
      <c r="A239" t="s">
        <v>59</v>
      </c>
      <c r="B239" t="s">
        <v>94</v>
      </c>
      <c r="C239">
        <v>31</v>
      </c>
    </row>
    <row r="240" spans="1:3">
      <c r="A240" t="s">
        <v>59</v>
      </c>
      <c r="B240" t="s">
        <v>95</v>
      </c>
      <c r="C240">
        <v>29</v>
      </c>
    </row>
    <row r="241" spans="1:3">
      <c r="A241" t="s">
        <v>59</v>
      </c>
      <c r="B241" t="s">
        <v>96</v>
      </c>
      <c r="C241">
        <v>43</v>
      </c>
    </row>
    <row r="242" spans="1:3">
      <c r="A242" t="s">
        <v>60</v>
      </c>
      <c r="B242" t="s">
        <v>86</v>
      </c>
      <c r="C242">
        <v>70</v>
      </c>
    </row>
    <row r="243" spans="1:3">
      <c r="A243" t="s">
        <v>60</v>
      </c>
      <c r="B243" t="s">
        <v>87</v>
      </c>
      <c r="C243">
        <v>0</v>
      </c>
    </row>
    <row r="244" spans="1:3">
      <c r="A244" t="s">
        <v>60</v>
      </c>
      <c r="B244" t="s">
        <v>88</v>
      </c>
      <c r="C244">
        <v>0</v>
      </c>
    </row>
    <row r="245" spans="1:3">
      <c r="A245" t="s">
        <v>60</v>
      </c>
      <c r="B245" t="s">
        <v>89</v>
      </c>
      <c r="C245">
        <v>0</v>
      </c>
    </row>
    <row r="246" spans="1:3">
      <c r="A246" t="s">
        <v>60</v>
      </c>
      <c r="B246" t="s">
        <v>97</v>
      </c>
      <c r="C246">
        <v>4</v>
      </c>
    </row>
    <row r="247" spans="1:3">
      <c r="A247" t="s">
        <v>60</v>
      </c>
      <c r="B247" t="s">
        <v>98</v>
      </c>
      <c r="C247">
        <v>7</v>
      </c>
    </row>
    <row r="248" spans="1:3">
      <c r="A248" t="s">
        <v>60</v>
      </c>
      <c r="B248" t="s">
        <v>101</v>
      </c>
      <c r="C248">
        <v>3</v>
      </c>
    </row>
    <row r="249" spans="1:3">
      <c r="A249" t="s">
        <v>60</v>
      </c>
      <c r="B249" t="s">
        <v>100</v>
      </c>
      <c r="C249">
        <v>7</v>
      </c>
    </row>
    <row r="250" spans="1:3">
      <c r="A250" t="s">
        <v>60</v>
      </c>
      <c r="B250" t="s">
        <v>99</v>
      </c>
      <c r="C250">
        <v>3</v>
      </c>
    </row>
    <row r="251" spans="1:3">
      <c r="A251" t="s">
        <v>60</v>
      </c>
      <c r="B251" t="s">
        <v>102</v>
      </c>
      <c r="C251">
        <v>2</v>
      </c>
    </row>
    <row r="252" spans="1:3">
      <c r="A252" t="s">
        <v>60</v>
      </c>
      <c r="B252" t="s">
        <v>90</v>
      </c>
      <c r="C252">
        <v>20</v>
      </c>
    </row>
    <row r="253" spans="1:3">
      <c r="A253" t="s">
        <v>60</v>
      </c>
      <c r="B253" t="s">
        <v>106</v>
      </c>
      <c r="C253">
        <v>9</v>
      </c>
    </row>
    <row r="254" spans="1:3">
      <c r="A254" t="s">
        <v>60</v>
      </c>
      <c r="B254" t="s">
        <v>94</v>
      </c>
      <c r="C254">
        <v>17</v>
      </c>
    </row>
    <row r="255" spans="1:3">
      <c r="A255" t="s">
        <v>60</v>
      </c>
      <c r="B255" t="s">
        <v>95</v>
      </c>
      <c r="C255">
        <v>16</v>
      </c>
    </row>
    <row r="256" spans="1:3">
      <c r="A256" t="s">
        <v>60</v>
      </c>
      <c r="B256" t="s">
        <v>96</v>
      </c>
      <c r="C256">
        <v>23</v>
      </c>
    </row>
    <row r="257" spans="1:3">
      <c r="A257" t="s">
        <v>64</v>
      </c>
      <c r="B257" t="s">
        <v>86</v>
      </c>
      <c r="C257">
        <v>170</v>
      </c>
    </row>
    <row r="258" spans="1:3">
      <c r="A258" t="s">
        <v>64</v>
      </c>
      <c r="B258" t="s">
        <v>87</v>
      </c>
      <c r="C258">
        <v>20</v>
      </c>
    </row>
    <row r="259" spans="1:3">
      <c r="A259" t="s">
        <v>64</v>
      </c>
      <c r="B259" t="s">
        <v>88</v>
      </c>
      <c r="C259">
        <v>15</v>
      </c>
    </row>
    <row r="260" spans="1:3">
      <c r="A260" t="s">
        <v>64</v>
      </c>
      <c r="B260" t="s">
        <v>89</v>
      </c>
      <c r="C260">
        <v>25</v>
      </c>
    </row>
    <row r="261" spans="1:3">
      <c r="A261" t="s">
        <v>64</v>
      </c>
      <c r="B261" t="s">
        <v>97</v>
      </c>
      <c r="C261">
        <v>8</v>
      </c>
    </row>
    <row r="262" spans="1:3">
      <c r="A262" t="s">
        <v>64</v>
      </c>
      <c r="B262" t="s">
        <v>98</v>
      </c>
      <c r="C262">
        <v>14</v>
      </c>
    </row>
    <row r="263" spans="1:3">
      <c r="A263" t="s">
        <v>64</v>
      </c>
      <c r="B263" t="s">
        <v>101</v>
      </c>
      <c r="C263">
        <v>7</v>
      </c>
    </row>
    <row r="264" spans="1:3">
      <c r="A264" t="s">
        <v>64</v>
      </c>
      <c r="B264" t="s">
        <v>100</v>
      </c>
      <c r="C264">
        <v>13</v>
      </c>
    </row>
    <row r="265" spans="1:3">
      <c r="A265" t="s">
        <v>64</v>
      </c>
      <c r="B265" t="s">
        <v>99</v>
      </c>
      <c r="C265">
        <v>5</v>
      </c>
    </row>
    <row r="266" spans="1:3">
      <c r="A266" t="s">
        <v>64</v>
      </c>
      <c r="B266" t="s">
        <v>102</v>
      </c>
      <c r="C266">
        <v>3</v>
      </c>
    </row>
    <row r="267" spans="1:3">
      <c r="A267" t="s">
        <v>64</v>
      </c>
      <c r="B267" t="s">
        <v>90</v>
      </c>
      <c r="C267">
        <v>55</v>
      </c>
    </row>
    <row r="268" spans="1:3">
      <c r="A268" t="s">
        <v>64</v>
      </c>
      <c r="B268" t="s">
        <v>106</v>
      </c>
      <c r="C268">
        <v>18</v>
      </c>
    </row>
    <row r="269" spans="1:3">
      <c r="A269" t="s">
        <v>64</v>
      </c>
      <c r="B269" t="s">
        <v>94</v>
      </c>
      <c r="C269">
        <v>33</v>
      </c>
    </row>
    <row r="270" spans="1:3">
      <c r="A270" t="s">
        <v>64</v>
      </c>
      <c r="B270" t="s">
        <v>95</v>
      </c>
      <c r="C270">
        <v>30</v>
      </c>
    </row>
    <row r="271" spans="1:3">
      <c r="A271" t="s">
        <v>64</v>
      </c>
      <c r="B271" t="s">
        <v>96</v>
      </c>
      <c r="C271">
        <v>45</v>
      </c>
    </row>
    <row r="272" spans="1:3">
      <c r="A272" t="s">
        <v>92</v>
      </c>
      <c r="B272" t="s">
        <v>86</v>
      </c>
      <c r="C272">
        <v>105</v>
      </c>
    </row>
    <row r="273" spans="1:3">
      <c r="A273" t="s">
        <v>92</v>
      </c>
      <c r="B273" t="s">
        <v>87</v>
      </c>
      <c r="C273">
        <v>15</v>
      </c>
    </row>
    <row r="274" spans="1:3">
      <c r="A274" t="s">
        <v>92</v>
      </c>
      <c r="B274" t="s">
        <v>88</v>
      </c>
      <c r="C274">
        <v>10</v>
      </c>
    </row>
    <row r="275" spans="1:3">
      <c r="A275" t="s">
        <v>92</v>
      </c>
      <c r="B275" t="s">
        <v>89</v>
      </c>
      <c r="C275">
        <v>15</v>
      </c>
    </row>
    <row r="276" spans="1:3">
      <c r="A276" t="s">
        <v>92</v>
      </c>
      <c r="B276" t="s">
        <v>97</v>
      </c>
      <c r="C276">
        <v>6</v>
      </c>
    </row>
    <row r="277" spans="1:3">
      <c r="A277" t="s">
        <v>92</v>
      </c>
      <c r="B277" t="s">
        <v>98</v>
      </c>
      <c r="C277">
        <v>11</v>
      </c>
    </row>
    <row r="278" spans="1:3">
      <c r="A278" t="s">
        <v>92</v>
      </c>
      <c r="B278" t="s">
        <v>101</v>
      </c>
      <c r="C278">
        <v>5</v>
      </c>
    </row>
    <row r="279" spans="1:3">
      <c r="A279" t="s">
        <v>92</v>
      </c>
      <c r="B279" t="s">
        <v>100</v>
      </c>
      <c r="C279">
        <v>10</v>
      </c>
    </row>
    <row r="280" spans="1:3">
      <c r="A280" t="s">
        <v>92</v>
      </c>
      <c r="B280" t="s">
        <v>99</v>
      </c>
      <c r="C280">
        <v>4</v>
      </c>
    </row>
    <row r="281" spans="1:3">
      <c r="A281" t="s">
        <v>92</v>
      </c>
      <c r="B281" t="s">
        <v>102</v>
      </c>
      <c r="C281">
        <v>3</v>
      </c>
    </row>
    <row r="282" spans="1:3">
      <c r="A282" t="s">
        <v>92</v>
      </c>
      <c r="B282" t="s">
        <v>90</v>
      </c>
      <c r="C282">
        <v>30</v>
      </c>
    </row>
    <row r="283" spans="1:3">
      <c r="A283" t="s">
        <v>92</v>
      </c>
      <c r="B283" t="s">
        <v>106</v>
      </c>
      <c r="C283">
        <v>9</v>
      </c>
    </row>
    <row r="284" spans="1:3">
      <c r="A284" t="s">
        <v>92</v>
      </c>
      <c r="B284" t="s">
        <v>94</v>
      </c>
      <c r="C284">
        <v>17</v>
      </c>
    </row>
    <row r="285" spans="1:3">
      <c r="A285" t="s">
        <v>92</v>
      </c>
      <c r="B285" t="s">
        <v>95</v>
      </c>
      <c r="C285">
        <v>16</v>
      </c>
    </row>
    <row r="286" spans="1:3">
      <c r="A286" t="s">
        <v>92</v>
      </c>
      <c r="B286" t="s">
        <v>96</v>
      </c>
      <c r="C286">
        <v>23</v>
      </c>
    </row>
    <row r="287" spans="1:3">
      <c r="A287" t="s">
        <v>93</v>
      </c>
      <c r="B287" t="s">
        <v>86</v>
      </c>
      <c r="C287">
        <v>255</v>
      </c>
    </row>
    <row r="288" spans="1:3">
      <c r="A288" t="s">
        <v>93</v>
      </c>
      <c r="B288" t="s">
        <v>87</v>
      </c>
      <c r="C288">
        <v>20</v>
      </c>
    </row>
    <row r="289" spans="1:3">
      <c r="A289" t="s">
        <v>93</v>
      </c>
      <c r="B289" t="s">
        <v>88</v>
      </c>
      <c r="C289">
        <v>15</v>
      </c>
    </row>
    <row r="290" spans="1:3">
      <c r="A290" t="s">
        <v>93</v>
      </c>
      <c r="B290" t="s">
        <v>89</v>
      </c>
      <c r="C290">
        <v>20</v>
      </c>
    </row>
    <row r="291" spans="1:3">
      <c r="A291" t="s">
        <v>93</v>
      </c>
      <c r="B291" t="s">
        <v>97</v>
      </c>
      <c r="C291">
        <v>9</v>
      </c>
    </row>
    <row r="292" spans="1:3">
      <c r="A292" t="s">
        <v>93</v>
      </c>
      <c r="B292" t="s">
        <v>98</v>
      </c>
      <c r="C292">
        <v>17</v>
      </c>
    </row>
    <row r="293" spans="1:3">
      <c r="A293" t="s">
        <v>93</v>
      </c>
      <c r="B293" t="s">
        <v>101</v>
      </c>
      <c r="C293">
        <v>8</v>
      </c>
    </row>
    <row r="294" spans="1:3">
      <c r="A294" t="s">
        <v>93</v>
      </c>
      <c r="B294" t="s">
        <v>100</v>
      </c>
      <c r="C294">
        <v>16</v>
      </c>
    </row>
    <row r="295" spans="1:3">
      <c r="A295" t="s">
        <v>93</v>
      </c>
      <c r="B295" t="s">
        <v>99</v>
      </c>
      <c r="C295">
        <v>6</v>
      </c>
    </row>
    <row r="296" spans="1:3">
      <c r="A296" t="s">
        <v>93</v>
      </c>
      <c r="B296" t="s">
        <v>102</v>
      </c>
      <c r="C296">
        <v>4</v>
      </c>
    </row>
    <row r="297" spans="1:3">
      <c r="A297" t="s">
        <v>93</v>
      </c>
      <c r="B297" t="s">
        <v>90</v>
      </c>
      <c r="C297">
        <v>30</v>
      </c>
    </row>
    <row r="298" spans="1:3">
      <c r="A298" t="s">
        <v>93</v>
      </c>
      <c r="B298" t="s">
        <v>106</v>
      </c>
      <c r="C298">
        <v>17</v>
      </c>
    </row>
    <row r="299" spans="1:3">
      <c r="A299" t="s">
        <v>93</v>
      </c>
      <c r="B299" t="s">
        <v>94</v>
      </c>
      <c r="C299">
        <v>31</v>
      </c>
    </row>
    <row r="300" spans="1:3">
      <c r="A300" t="s">
        <v>93</v>
      </c>
      <c r="B300" t="s">
        <v>95</v>
      </c>
      <c r="C300">
        <v>29</v>
      </c>
    </row>
    <row r="301" spans="1:3">
      <c r="A301" t="s">
        <v>93</v>
      </c>
      <c r="B301" t="s">
        <v>96</v>
      </c>
      <c r="C301">
        <v>43</v>
      </c>
    </row>
    <row r="302" spans="1:3">
      <c r="A302" t="s">
        <v>72</v>
      </c>
      <c r="B302" t="s">
        <v>86</v>
      </c>
      <c r="C302">
        <v>95</v>
      </c>
    </row>
    <row r="303" spans="1:3">
      <c r="A303" t="s">
        <v>72</v>
      </c>
      <c r="B303" t="s">
        <v>87</v>
      </c>
      <c r="C303">
        <v>10</v>
      </c>
    </row>
    <row r="304" spans="1:3">
      <c r="A304" t="s">
        <v>72</v>
      </c>
      <c r="B304" t="s">
        <v>88</v>
      </c>
      <c r="C304">
        <v>10</v>
      </c>
    </row>
    <row r="305" spans="1:3">
      <c r="A305" t="s">
        <v>72</v>
      </c>
      <c r="B305" t="s">
        <v>89</v>
      </c>
      <c r="C305">
        <v>20</v>
      </c>
    </row>
    <row r="306" spans="1:3">
      <c r="A306" t="s">
        <v>72</v>
      </c>
      <c r="B306" t="s">
        <v>97</v>
      </c>
      <c r="C306">
        <v>12</v>
      </c>
    </row>
    <row r="307" spans="1:3">
      <c r="A307" t="s">
        <v>72</v>
      </c>
      <c r="B307" t="s">
        <v>98</v>
      </c>
      <c r="C307">
        <v>22</v>
      </c>
    </row>
    <row r="308" spans="1:3">
      <c r="A308" t="s">
        <v>72</v>
      </c>
      <c r="B308" t="s">
        <v>101</v>
      </c>
      <c r="C308">
        <v>11</v>
      </c>
    </row>
    <row r="309" spans="1:3">
      <c r="A309" t="s">
        <v>72</v>
      </c>
      <c r="B309" t="s">
        <v>100</v>
      </c>
      <c r="C309">
        <v>21</v>
      </c>
    </row>
    <row r="310" spans="1:3">
      <c r="A310" t="s">
        <v>72</v>
      </c>
      <c r="B310" t="s">
        <v>99</v>
      </c>
      <c r="C310">
        <v>8</v>
      </c>
    </row>
    <row r="311" spans="1:3">
      <c r="A311" t="s">
        <v>72</v>
      </c>
      <c r="B311" t="s">
        <v>102</v>
      </c>
      <c r="C311">
        <v>6</v>
      </c>
    </row>
    <row r="312" spans="1:3">
      <c r="A312" t="s">
        <v>72</v>
      </c>
      <c r="B312" t="s">
        <v>90</v>
      </c>
      <c r="C312">
        <v>25</v>
      </c>
    </row>
    <row r="313" spans="1:3">
      <c r="A313" t="s">
        <v>72</v>
      </c>
      <c r="B313" t="s">
        <v>106</v>
      </c>
      <c r="C313">
        <v>13</v>
      </c>
    </row>
    <row r="314" spans="1:3">
      <c r="A314" t="s">
        <v>72</v>
      </c>
      <c r="B314" t="s">
        <v>94</v>
      </c>
      <c r="C314">
        <v>23</v>
      </c>
    </row>
    <row r="315" spans="1:3">
      <c r="A315" t="s">
        <v>72</v>
      </c>
      <c r="B315" t="s">
        <v>95</v>
      </c>
      <c r="C315">
        <v>22</v>
      </c>
    </row>
    <row r="316" spans="1:3">
      <c r="A316" t="s">
        <v>72</v>
      </c>
      <c r="B316" t="s">
        <v>96</v>
      </c>
      <c r="C316">
        <v>32</v>
      </c>
    </row>
    <row r="317" spans="1:3">
      <c r="A317" t="s">
        <v>73</v>
      </c>
      <c r="B317" t="s">
        <v>86</v>
      </c>
      <c r="C317">
        <v>100</v>
      </c>
    </row>
    <row r="318" spans="1:3">
      <c r="A318" t="s">
        <v>73</v>
      </c>
      <c r="B318" t="s">
        <v>87</v>
      </c>
      <c r="C318">
        <v>5</v>
      </c>
    </row>
    <row r="319" spans="1:3">
      <c r="A319" t="s">
        <v>73</v>
      </c>
      <c r="B319" t="s">
        <v>88</v>
      </c>
      <c r="C319">
        <v>10</v>
      </c>
    </row>
    <row r="320" spans="1:3">
      <c r="A320" t="s">
        <v>73</v>
      </c>
      <c r="B320" t="s">
        <v>89</v>
      </c>
      <c r="C320">
        <v>15</v>
      </c>
    </row>
    <row r="321" spans="1:3">
      <c r="A321" t="s">
        <v>73</v>
      </c>
      <c r="B321" t="s">
        <v>97</v>
      </c>
      <c r="C321">
        <v>6</v>
      </c>
    </row>
    <row r="322" spans="1:3">
      <c r="A322" t="s">
        <v>73</v>
      </c>
      <c r="B322" t="s">
        <v>98</v>
      </c>
      <c r="C322">
        <v>11</v>
      </c>
    </row>
    <row r="323" spans="1:3">
      <c r="A323" t="s">
        <v>73</v>
      </c>
      <c r="B323" t="s">
        <v>101</v>
      </c>
      <c r="C323">
        <v>5</v>
      </c>
    </row>
    <row r="324" spans="1:3">
      <c r="A324" t="s">
        <v>73</v>
      </c>
      <c r="B324" t="s">
        <v>100</v>
      </c>
      <c r="C324">
        <v>10</v>
      </c>
    </row>
    <row r="325" spans="1:3">
      <c r="A325" t="s">
        <v>73</v>
      </c>
      <c r="B325" t="s">
        <v>99</v>
      </c>
      <c r="C325">
        <v>4</v>
      </c>
    </row>
    <row r="326" spans="1:3">
      <c r="A326" t="s">
        <v>73</v>
      </c>
      <c r="B326" t="s">
        <v>102</v>
      </c>
      <c r="C326">
        <v>3</v>
      </c>
    </row>
    <row r="327" spans="1:3">
      <c r="A327" t="s">
        <v>73</v>
      </c>
      <c r="B327" t="s">
        <v>90</v>
      </c>
      <c r="C327">
        <v>20</v>
      </c>
    </row>
    <row r="328" spans="1:3">
      <c r="A328" t="s">
        <v>73</v>
      </c>
      <c r="B328" t="s">
        <v>106</v>
      </c>
      <c r="C328">
        <v>11</v>
      </c>
    </row>
    <row r="329" spans="1:3">
      <c r="A329" t="s">
        <v>73</v>
      </c>
      <c r="B329" t="s">
        <v>94</v>
      </c>
      <c r="C329">
        <v>21</v>
      </c>
    </row>
    <row r="330" spans="1:3">
      <c r="A330" t="s">
        <v>73</v>
      </c>
      <c r="B330" t="s">
        <v>95</v>
      </c>
      <c r="C330">
        <v>19</v>
      </c>
    </row>
    <row r="331" spans="1:3">
      <c r="A331" t="s">
        <v>73</v>
      </c>
      <c r="B331" t="s">
        <v>96</v>
      </c>
      <c r="C331">
        <v>29</v>
      </c>
    </row>
    <row r="332" spans="1:3">
      <c r="A332" t="s">
        <v>77</v>
      </c>
      <c r="B332" t="s">
        <v>86</v>
      </c>
      <c r="C332">
        <v>120</v>
      </c>
    </row>
    <row r="333" spans="1:3">
      <c r="A333" t="s">
        <v>77</v>
      </c>
      <c r="B333" t="s">
        <v>87</v>
      </c>
      <c r="C333">
        <v>0</v>
      </c>
    </row>
    <row r="334" spans="1:3">
      <c r="A334" t="s">
        <v>77</v>
      </c>
      <c r="B334" t="s">
        <v>88</v>
      </c>
      <c r="C334">
        <v>20</v>
      </c>
    </row>
    <row r="335" spans="1:3">
      <c r="A335" t="s">
        <v>77</v>
      </c>
      <c r="B335" t="s">
        <v>89</v>
      </c>
      <c r="C335">
        <v>0</v>
      </c>
    </row>
    <row r="336" spans="1:3">
      <c r="A336" t="s">
        <v>77</v>
      </c>
      <c r="B336" t="s">
        <v>97</v>
      </c>
      <c r="C336">
        <v>5</v>
      </c>
    </row>
    <row r="337" spans="1:3">
      <c r="A337" t="s">
        <v>77</v>
      </c>
      <c r="B337" t="s">
        <v>98</v>
      </c>
      <c r="C337">
        <v>8</v>
      </c>
    </row>
    <row r="338" spans="1:3">
      <c r="A338" t="s">
        <v>77</v>
      </c>
      <c r="B338" t="s">
        <v>101</v>
      </c>
      <c r="C338">
        <v>4</v>
      </c>
    </row>
    <row r="339" spans="1:3">
      <c r="A339" t="s">
        <v>77</v>
      </c>
      <c r="B339" t="s">
        <v>100</v>
      </c>
      <c r="C339">
        <v>8</v>
      </c>
    </row>
    <row r="340" spans="1:3">
      <c r="A340" t="s">
        <v>77</v>
      </c>
      <c r="B340" t="s">
        <v>99</v>
      </c>
      <c r="C340">
        <v>3</v>
      </c>
    </row>
    <row r="341" spans="1:3">
      <c r="A341" t="s">
        <v>77</v>
      </c>
      <c r="B341" t="s">
        <v>102</v>
      </c>
      <c r="C341">
        <v>2</v>
      </c>
    </row>
    <row r="342" spans="1:3">
      <c r="A342" t="s">
        <v>77</v>
      </c>
      <c r="B342" t="s">
        <v>90</v>
      </c>
      <c r="C342">
        <v>30</v>
      </c>
    </row>
    <row r="343" spans="1:3">
      <c r="A343" t="s">
        <v>77</v>
      </c>
      <c r="B343" t="s">
        <v>106</v>
      </c>
      <c r="C343">
        <v>21</v>
      </c>
    </row>
    <row r="344" spans="1:3">
      <c r="A344" t="s">
        <v>77</v>
      </c>
      <c r="B344" t="s">
        <v>94</v>
      </c>
      <c r="C344">
        <v>39</v>
      </c>
    </row>
    <row r="345" spans="1:3">
      <c r="A345" t="s">
        <v>77</v>
      </c>
      <c r="B345" t="s">
        <v>95</v>
      </c>
      <c r="C345">
        <v>36</v>
      </c>
    </row>
    <row r="346" spans="1:3">
      <c r="A346" t="s">
        <v>77</v>
      </c>
      <c r="B346" t="s">
        <v>96</v>
      </c>
      <c r="C346">
        <v>54</v>
      </c>
    </row>
    <row r="347" spans="1:3">
      <c r="A347" t="s">
        <v>78</v>
      </c>
      <c r="B347" t="s">
        <v>86</v>
      </c>
      <c r="C347">
        <v>120</v>
      </c>
    </row>
    <row r="348" spans="1:3">
      <c r="A348" t="s">
        <v>78</v>
      </c>
      <c r="B348" t="s">
        <v>87</v>
      </c>
      <c r="C348">
        <v>0</v>
      </c>
    </row>
    <row r="349" spans="1:3">
      <c r="A349" t="s">
        <v>78</v>
      </c>
      <c r="B349" t="s">
        <v>88</v>
      </c>
      <c r="C349">
        <v>10</v>
      </c>
    </row>
    <row r="350" spans="1:3">
      <c r="A350" t="s">
        <v>78</v>
      </c>
      <c r="B350" t="s">
        <v>89</v>
      </c>
      <c r="C350">
        <v>0</v>
      </c>
    </row>
    <row r="351" spans="1:3">
      <c r="A351" t="s">
        <v>78</v>
      </c>
      <c r="B351" t="s">
        <v>97</v>
      </c>
      <c r="C351">
        <v>5</v>
      </c>
    </row>
    <row r="352" spans="1:3">
      <c r="A352" t="s">
        <v>78</v>
      </c>
      <c r="B352" t="s">
        <v>98</v>
      </c>
      <c r="C352">
        <v>8</v>
      </c>
    </row>
    <row r="353" spans="1:3">
      <c r="A353" t="s">
        <v>78</v>
      </c>
      <c r="B353" t="s">
        <v>101</v>
      </c>
      <c r="C353">
        <v>4</v>
      </c>
    </row>
    <row r="354" spans="1:3">
      <c r="A354" t="s">
        <v>78</v>
      </c>
      <c r="B354" t="s">
        <v>100</v>
      </c>
      <c r="C354">
        <v>8</v>
      </c>
    </row>
    <row r="355" spans="1:3">
      <c r="A355" t="s">
        <v>78</v>
      </c>
      <c r="B355" t="s">
        <v>99</v>
      </c>
      <c r="C355">
        <v>3</v>
      </c>
    </row>
    <row r="356" spans="1:3">
      <c r="A356" t="s">
        <v>78</v>
      </c>
      <c r="B356" t="s">
        <v>102</v>
      </c>
      <c r="C356">
        <v>2</v>
      </c>
    </row>
    <row r="357" spans="1:3">
      <c r="A357" t="s">
        <v>78</v>
      </c>
      <c r="B357" t="s">
        <v>90</v>
      </c>
      <c r="C357">
        <v>20</v>
      </c>
    </row>
    <row r="358" spans="1:3">
      <c r="A358" t="s">
        <v>78</v>
      </c>
      <c r="B358" t="s">
        <v>106</v>
      </c>
      <c r="C358">
        <v>17</v>
      </c>
    </row>
    <row r="359" spans="1:3">
      <c r="A359" t="s">
        <v>78</v>
      </c>
      <c r="B359" t="s">
        <v>94</v>
      </c>
      <c r="C359">
        <v>31</v>
      </c>
    </row>
    <row r="360" spans="1:3">
      <c r="A360" t="s">
        <v>78</v>
      </c>
      <c r="B360" t="s">
        <v>95</v>
      </c>
      <c r="C360">
        <v>29</v>
      </c>
    </row>
    <row r="361" spans="1:3">
      <c r="A361" t="s">
        <v>78</v>
      </c>
      <c r="B361" t="s">
        <v>96</v>
      </c>
      <c r="C361">
        <v>43</v>
      </c>
    </row>
    <row r="362" spans="1:3">
      <c r="A362" t="s">
        <v>79</v>
      </c>
      <c r="B362" t="s">
        <v>86</v>
      </c>
      <c r="C362">
        <v>450</v>
      </c>
    </row>
    <row r="363" spans="1:3">
      <c r="A363" t="s">
        <v>79</v>
      </c>
      <c r="B363" t="s">
        <v>87</v>
      </c>
      <c r="C363">
        <v>30</v>
      </c>
    </row>
    <row r="364" spans="1:3">
      <c r="A364" t="s">
        <v>79</v>
      </c>
      <c r="B364" t="s">
        <v>88</v>
      </c>
      <c r="C364">
        <v>60</v>
      </c>
    </row>
    <row r="365" spans="1:3">
      <c r="A365" t="s">
        <v>79</v>
      </c>
      <c r="B365" t="s">
        <v>89</v>
      </c>
      <c r="C365">
        <v>40</v>
      </c>
    </row>
    <row r="366" spans="1:3">
      <c r="A366" t="s">
        <v>79</v>
      </c>
      <c r="B366" t="s">
        <v>97</v>
      </c>
      <c r="C366">
        <v>28</v>
      </c>
    </row>
    <row r="367" spans="1:3">
      <c r="A367" t="s">
        <v>79</v>
      </c>
      <c r="B367" t="s">
        <v>98</v>
      </c>
      <c r="C367">
        <v>50</v>
      </c>
    </row>
    <row r="368" spans="1:3">
      <c r="A368" t="s">
        <v>79</v>
      </c>
      <c r="B368" t="s">
        <v>101</v>
      </c>
      <c r="C368">
        <v>24</v>
      </c>
    </row>
    <row r="369" spans="1:3">
      <c r="A369" t="s">
        <v>79</v>
      </c>
      <c r="B369" t="s">
        <v>100</v>
      </c>
      <c r="C369">
        <v>47</v>
      </c>
    </row>
    <row r="370" spans="1:3">
      <c r="A370" t="s">
        <v>79</v>
      </c>
      <c r="B370" t="s">
        <v>99</v>
      </c>
      <c r="C370">
        <v>19</v>
      </c>
    </row>
    <row r="371" spans="1:3">
      <c r="A371" t="s">
        <v>79</v>
      </c>
      <c r="B371" t="s">
        <v>102</v>
      </c>
      <c r="C371">
        <v>12</v>
      </c>
    </row>
    <row r="372" spans="1:3">
      <c r="A372" t="s">
        <v>79</v>
      </c>
      <c r="B372" t="s">
        <v>90</v>
      </c>
      <c r="C372">
        <v>110</v>
      </c>
    </row>
    <row r="373" spans="1:3">
      <c r="A373" t="s">
        <v>79</v>
      </c>
      <c r="B373" t="s">
        <v>106</v>
      </c>
      <c r="C373">
        <v>46</v>
      </c>
    </row>
    <row r="374" spans="1:3">
      <c r="A374" t="s">
        <v>79</v>
      </c>
      <c r="B374" t="s">
        <v>94</v>
      </c>
      <c r="C374">
        <v>86</v>
      </c>
    </row>
    <row r="375" spans="1:3">
      <c r="A375" t="s">
        <v>79</v>
      </c>
      <c r="B375" t="s">
        <v>95</v>
      </c>
      <c r="C375">
        <v>79</v>
      </c>
    </row>
    <row r="376" spans="1:3">
      <c r="A376" t="s">
        <v>79</v>
      </c>
      <c r="B376" t="s">
        <v>96</v>
      </c>
      <c r="C376">
        <v>119</v>
      </c>
    </row>
    <row r="377" spans="1:3">
      <c r="A377" t="s">
        <v>81</v>
      </c>
      <c r="B377" t="s">
        <v>86</v>
      </c>
      <c r="C377">
        <v>600</v>
      </c>
    </row>
    <row r="378" spans="1:3">
      <c r="A378" t="s">
        <v>81</v>
      </c>
      <c r="B378" t="s">
        <v>87</v>
      </c>
      <c r="C378">
        <v>15</v>
      </c>
    </row>
    <row r="379" spans="1:3">
      <c r="A379" t="s">
        <v>81</v>
      </c>
      <c r="B379" t="s">
        <v>88</v>
      </c>
      <c r="C379">
        <v>55</v>
      </c>
    </row>
    <row r="380" spans="1:3">
      <c r="A380" t="s">
        <v>81</v>
      </c>
      <c r="B380" t="s">
        <v>89</v>
      </c>
      <c r="C380">
        <v>50</v>
      </c>
    </row>
    <row r="381" spans="1:3">
      <c r="A381" t="s">
        <v>81</v>
      </c>
      <c r="B381" t="s">
        <v>97</v>
      </c>
      <c r="C381">
        <v>34</v>
      </c>
    </row>
    <row r="382" spans="1:3">
      <c r="A382" t="s">
        <v>81</v>
      </c>
      <c r="B382" t="s">
        <v>98</v>
      </c>
      <c r="C382">
        <v>61</v>
      </c>
    </row>
    <row r="383" spans="1:3">
      <c r="A383" t="s">
        <v>81</v>
      </c>
      <c r="B383" t="s">
        <v>101</v>
      </c>
      <c r="C383">
        <v>29</v>
      </c>
    </row>
    <row r="384" spans="1:3">
      <c r="A384" t="s">
        <v>81</v>
      </c>
      <c r="B384" t="s">
        <v>100</v>
      </c>
      <c r="C384">
        <v>58</v>
      </c>
    </row>
    <row r="385" spans="1:3">
      <c r="A385" t="s">
        <v>81</v>
      </c>
      <c r="B385" t="s">
        <v>99</v>
      </c>
      <c r="C385">
        <v>23</v>
      </c>
    </row>
    <row r="386" spans="1:3">
      <c r="A386" t="s">
        <v>81</v>
      </c>
      <c r="B386" t="s">
        <v>102</v>
      </c>
      <c r="C386">
        <v>15</v>
      </c>
    </row>
    <row r="387" spans="1:3">
      <c r="A387" t="s">
        <v>81</v>
      </c>
      <c r="B387" t="s">
        <v>90</v>
      </c>
      <c r="C387">
        <v>110</v>
      </c>
    </row>
    <row r="388" spans="1:3">
      <c r="A388" t="s">
        <v>81</v>
      </c>
      <c r="B388" t="s">
        <v>106</v>
      </c>
      <c r="C388">
        <v>49</v>
      </c>
    </row>
    <row r="389" spans="1:3">
      <c r="A389" t="s">
        <v>81</v>
      </c>
      <c r="B389" t="s">
        <v>94</v>
      </c>
      <c r="C389">
        <v>91</v>
      </c>
    </row>
    <row r="390" spans="1:3">
      <c r="A390" t="s">
        <v>81</v>
      </c>
      <c r="B390" t="s">
        <v>95</v>
      </c>
      <c r="C390">
        <v>84</v>
      </c>
    </row>
    <row r="391" spans="1:3">
      <c r="A391" t="s">
        <v>81</v>
      </c>
      <c r="B391" t="s">
        <v>96</v>
      </c>
      <c r="C391">
        <v>126</v>
      </c>
    </row>
    <row r="392" spans="1:3">
      <c r="A392" t="s">
        <v>85</v>
      </c>
      <c r="B392" t="s">
        <v>86</v>
      </c>
      <c r="C392">
        <v>340</v>
      </c>
    </row>
    <row r="393" spans="1:3">
      <c r="A393" t="s">
        <v>85</v>
      </c>
      <c r="B393" t="s">
        <v>87</v>
      </c>
      <c r="C393">
        <v>50</v>
      </c>
    </row>
    <row r="394" spans="1:3">
      <c r="A394" t="s">
        <v>85</v>
      </c>
      <c r="B394" t="s">
        <v>88</v>
      </c>
      <c r="C394">
        <v>45</v>
      </c>
    </row>
    <row r="395" spans="1:3">
      <c r="A395" t="s">
        <v>85</v>
      </c>
      <c r="B395" t="s">
        <v>89</v>
      </c>
      <c r="C395">
        <v>50</v>
      </c>
    </row>
    <row r="396" spans="1:3">
      <c r="A396" t="s">
        <v>85</v>
      </c>
      <c r="B396" t="s">
        <v>97</v>
      </c>
      <c r="C396">
        <v>19</v>
      </c>
    </row>
    <row r="397" spans="1:3">
      <c r="A397" t="s">
        <v>85</v>
      </c>
      <c r="B397" t="s">
        <v>98</v>
      </c>
      <c r="C397">
        <v>33</v>
      </c>
    </row>
    <row r="398" spans="1:3">
      <c r="A398" t="s">
        <v>85</v>
      </c>
      <c r="B398" t="s">
        <v>101</v>
      </c>
      <c r="C398">
        <v>16</v>
      </c>
    </row>
    <row r="399" spans="1:3">
      <c r="A399" t="s">
        <v>85</v>
      </c>
      <c r="B399" t="s">
        <v>100</v>
      </c>
      <c r="C399">
        <v>31</v>
      </c>
    </row>
    <row r="400" spans="1:3">
      <c r="A400" t="s">
        <v>85</v>
      </c>
      <c r="B400" t="s">
        <v>99</v>
      </c>
      <c r="C400">
        <v>13</v>
      </c>
    </row>
    <row r="401" spans="1:3">
      <c r="A401" t="s">
        <v>85</v>
      </c>
      <c r="B401" t="s">
        <v>102</v>
      </c>
      <c r="C401">
        <v>8</v>
      </c>
    </row>
    <row r="402" spans="1:3">
      <c r="A402" t="s">
        <v>85</v>
      </c>
      <c r="B402" t="s">
        <v>90</v>
      </c>
      <c r="C402">
        <v>75</v>
      </c>
    </row>
    <row r="403" spans="1:3">
      <c r="A403" t="s">
        <v>85</v>
      </c>
      <c r="B403" t="s">
        <v>106</v>
      </c>
      <c r="C403">
        <v>38</v>
      </c>
    </row>
    <row r="404" spans="1:3">
      <c r="A404" t="s">
        <v>85</v>
      </c>
      <c r="B404" t="s">
        <v>94</v>
      </c>
      <c r="C404">
        <v>70</v>
      </c>
    </row>
    <row r="405" spans="1:3">
      <c r="A405" t="s">
        <v>85</v>
      </c>
      <c r="B405" t="s">
        <v>95</v>
      </c>
      <c r="C405">
        <v>65</v>
      </c>
    </row>
    <row r="406" spans="1:3">
      <c r="A406" t="s">
        <v>85</v>
      </c>
      <c r="B406" t="s">
        <v>96</v>
      </c>
      <c r="C406">
        <v>97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星屹会暴富</dc:creator>
  <cp:lastModifiedBy>黄文武</cp:lastModifiedBy>
  <dcterms:created xsi:type="dcterms:W3CDTF">2026-04-09T08:54:49Z</dcterms:created>
  <dcterms:modified xsi:type="dcterms:W3CDTF">2026-04-09T11:51:46Z</dcterms:modified>
</cp:coreProperties>
</file>