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angwenwu/Desktop/工作/2026/销售需求/医疗收入趋势/"/>
    </mc:Choice>
  </mc:AlternateContent>
  <xr:revisionPtr revIDLastSave="0" documentId="13_ncr:1_{9392CE3C-7FAE-FB46-93FB-16C2BE5EC944}" xr6:coauthVersionLast="47" xr6:coauthVersionMax="47" xr10:uidLastSave="{00000000-0000-0000-0000-000000000000}"/>
  <bookViews>
    <workbookView xWindow="0" yWindow="760" windowWidth="29400" windowHeight="17100" xr2:uid="{DC936A9B-4CB1-E047-AAA6-772B310F3117}"/>
  </bookViews>
  <sheets>
    <sheet name="收入结构" sheetId="3" r:id="rId1"/>
    <sheet name="直渠电" sheetId="1" r:id="rId2"/>
    <sheet name="行业✖️直渠电" sheetId="2" r:id="rId3"/>
    <sheet name="行业✖️收入类型" sheetId="4" r:id="rId4"/>
    <sheet name="团队✖️收入类型" sheetId="5" r:id="rId5"/>
  </sheets>
  <definedNames>
    <definedName name="_xlnm._FilterDatabase" localSheetId="4" hidden="1">'团队✖️收入类型'!$A$1:$AO$16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D52" i="3"/>
  <c r="D53" i="3"/>
  <c r="D54" i="3"/>
  <c r="D55" i="3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2" i="5"/>
  <c r="AG3" i="5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2" i="5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2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N2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3" i="5"/>
  <c r="AH2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AA3" i="5"/>
  <c r="AA2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2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N2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D31" i="1"/>
  <c r="D30" i="1"/>
  <c r="D29" i="1"/>
  <c r="D28" i="1"/>
  <c r="AN3" i="4"/>
  <c r="AN4" i="4"/>
  <c r="AN5" i="4"/>
  <c r="AN6" i="4"/>
  <c r="AN7" i="4"/>
  <c r="AN8" i="4"/>
  <c r="AN9" i="4"/>
  <c r="AN10" i="4"/>
  <c r="AN11" i="4"/>
  <c r="AN2" i="4"/>
  <c r="AE11" i="4"/>
  <c r="AE10" i="4"/>
  <c r="AE9" i="4"/>
  <c r="AE8" i="4"/>
  <c r="AE7" i="4"/>
  <c r="AE6" i="4"/>
  <c r="AE5" i="4"/>
  <c r="AE4" i="4"/>
  <c r="AE3" i="4"/>
  <c r="AE2" i="4"/>
  <c r="AG11" i="4"/>
  <c r="AG10" i="4"/>
  <c r="AG9" i="4"/>
  <c r="AG8" i="4"/>
  <c r="AG7" i="4"/>
  <c r="AG6" i="4"/>
  <c r="AG5" i="4"/>
  <c r="AG4" i="4"/>
  <c r="AG3" i="4"/>
  <c r="AG2" i="4"/>
  <c r="AK11" i="4"/>
  <c r="AK10" i="4"/>
  <c r="AK9" i="4"/>
  <c r="AK8" i="4"/>
  <c r="AK7" i="4"/>
  <c r="AK6" i="4"/>
  <c r="AK5" i="4"/>
  <c r="AK4" i="4"/>
  <c r="AK3" i="4"/>
  <c r="AK2" i="4"/>
  <c r="AH11" i="4"/>
  <c r="AH10" i="4"/>
  <c r="AH9" i="4"/>
  <c r="AH8" i="4"/>
  <c r="AH7" i="4"/>
  <c r="AH6" i="4"/>
  <c r="AH5" i="4"/>
  <c r="AH4" i="4"/>
  <c r="AH3" i="4"/>
  <c r="AH2" i="4"/>
  <c r="AA11" i="4"/>
  <c r="AA10" i="4"/>
  <c r="AA9" i="4"/>
  <c r="AA8" i="4"/>
  <c r="AA7" i="4"/>
  <c r="AA6" i="4"/>
  <c r="AA5" i="4"/>
  <c r="AA4" i="4"/>
  <c r="AA3" i="4"/>
  <c r="AA2" i="4"/>
  <c r="V11" i="4"/>
  <c r="V10" i="4"/>
  <c r="V9" i="4"/>
  <c r="V8" i="4"/>
  <c r="V7" i="4"/>
  <c r="V6" i="4"/>
  <c r="V5" i="4"/>
  <c r="V4" i="4"/>
  <c r="V3" i="4"/>
  <c r="V2" i="4"/>
  <c r="R11" i="4"/>
  <c r="R10" i="4"/>
  <c r="R9" i="4"/>
  <c r="R8" i="4"/>
  <c r="R7" i="4"/>
  <c r="R6" i="4"/>
  <c r="R5" i="4"/>
  <c r="R4" i="4"/>
  <c r="R3" i="4"/>
  <c r="R2" i="4"/>
  <c r="N11" i="4"/>
  <c r="N10" i="4"/>
  <c r="N9" i="4"/>
  <c r="N8" i="4"/>
  <c r="N7" i="4"/>
  <c r="N6" i="4"/>
  <c r="N5" i="4"/>
  <c r="N4" i="4"/>
  <c r="N3" i="4"/>
  <c r="N2" i="4"/>
  <c r="J11" i="4"/>
  <c r="J10" i="4"/>
  <c r="J9" i="4"/>
  <c r="J8" i="4"/>
  <c r="J7" i="4"/>
  <c r="J6" i="4"/>
  <c r="J5" i="4"/>
  <c r="J4" i="4"/>
  <c r="J3" i="4"/>
  <c r="J2" i="4"/>
  <c r="F11" i="4"/>
  <c r="F10" i="4"/>
  <c r="F9" i="4"/>
  <c r="F8" i="4"/>
  <c r="F7" i="4"/>
  <c r="F6" i="4"/>
  <c r="F5" i="4"/>
  <c r="F4" i="4"/>
  <c r="F3" i="4"/>
  <c r="F2" i="4"/>
  <c r="AK9" i="2"/>
  <c r="AK8" i="2"/>
  <c r="AK7" i="2"/>
  <c r="AK6" i="2"/>
  <c r="AK5" i="2"/>
  <c r="AK4" i="2"/>
  <c r="AK3" i="2"/>
  <c r="AK2" i="2"/>
  <c r="AG9" i="2"/>
  <c r="AG8" i="2"/>
  <c r="AG7" i="2"/>
  <c r="AG6" i="2"/>
  <c r="AG5" i="2"/>
  <c r="AG4" i="2"/>
  <c r="AG3" i="2"/>
  <c r="AG2" i="2"/>
  <c r="AE9" i="2"/>
  <c r="AE8" i="2"/>
  <c r="AE7" i="2"/>
  <c r="AE6" i="2"/>
  <c r="AE5" i="2"/>
  <c r="AE4" i="2"/>
  <c r="AE3" i="2"/>
  <c r="AE2" i="2"/>
  <c r="AN8" i="2"/>
  <c r="AN6" i="2"/>
  <c r="AN7" i="2"/>
  <c r="AN9" i="2"/>
  <c r="AN4" i="2"/>
  <c r="AN2" i="2"/>
  <c r="AN3" i="2"/>
  <c r="AN5" i="2"/>
  <c r="AH8" i="2"/>
  <c r="AH6" i="2"/>
  <c r="AH7" i="2"/>
  <c r="AH9" i="2"/>
  <c r="AH4" i="2"/>
  <c r="AH2" i="2"/>
  <c r="AH3" i="2"/>
  <c r="AH5" i="2"/>
  <c r="AA8" i="2"/>
  <c r="AA6" i="2"/>
  <c r="AA7" i="2"/>
  <c r="AA9" i="2"/>
  <c r="AA4" i="2"/>
  <c r="AA2" i="2"/>
  <c r="AA3" i="2"/>
  <c r="AA5" i="2"/>
  <c r="V8" i="2"/>
  <c r="V6" i="2"/>
  <c r="V7" i="2"/>
  <c r="V9" i="2"/>
  <c r="V4" i="2"/>
  <c r="V2" i="2"/>
  <c r="V3" i="2"/>
  <c r="V5" i="2"/>
  <c r="R8" i="2"/>
  <c r="R6" i="2"/>
  <c r="R7" i="2"/>
  <c r="R9" i="2"/>
  <c r="R4" i="2"/>
  <c r="R2" i="2"/>
  <c r="R3" i="2"/>
  <c r="R5" i="2"/>
  <c r="N8" i="2"/>
  <c r="N6" i="2"/>
  <c r="N7" i="2"/>
  <c r="N9" i="2"/>
  <c r="N4" i="2"/>
  <c r="N2" i="2"/>
  <c r="N3" i="2"/>
  <c r="N5" i="2"/>
  <c r="J8" i="2"/>
  <c r="J6" i="2"/>
  <c r="J7" i="2"/>
  <c r="J9" i="2"/>
  <c r="J4" i="2"/>
  <c r="J2" i="2"/>
  <c r="J3" i="2"/>
  <c r="J5" i="2"/>
  <c r="F8" i="2"/>
  <c r="F6" i="2"/>
  <c r="F7" i="2"/>
  <c r="F9" i="2"/>
  <c r="F4" i="2"/>
  <c r="F2" i="2"/>
  <c r="F3" i="2"/>
  <c r="F5" i="2"/>
  <c r="AJ4" i="1"/>
  <c r="AJ3" i="1"/>
  <c r="AJ2" i="1"/>
  <c r="AF4" i="1"/>
  <c r="AF3" i="1"/>
  <c r="AF2" i="1"/>
  <c r="AD4" i="1"/>
  <c r="AD3" i="1"/>
  <c r="AD2" i="1"/>
  <c r="AK5" i="1"/>
  <c r="AI5" i="1"/>
  <c r="AE5" i="1"/>
  <c r="AC5" i="1"/>
  <c r="AB5" i="1"/>
  <c r="Y5" i="1"/>
  <c r="X5" i="1"/>
  <c r="W5" i="1"/>
  <c r="T5" i="1"/>
  <c r="S5" i="1"/>
  <c r="R5" i="1"/>
  <c r="P5" i="1"/>
  <c r="O5" i="1"/>
  <c r="N5" i="1"/>
  <c r="L5" i="1"/>
  <c r="K5" i="1"/>
  <c r="J5" i="1"/>
  <c r="H5" i="1"/>
  <c r="G5" i="1"/>
  <c r="F5" i="1"/>
  <c r="D5" i="1"/>
  <c r="C5" i="1"/>
  <c r="B5" i="1"/>
  <c r="AL2" i="1"/>
  <c r="AL4" i="1"/>
  <c r="AL3" i="1"/>
  <c r="E4" i="1"/>
  <c r="E2" i="1"/>
  <c r="E3" i="1"/>
  <c r="I3" i="1"/>
  <c r="I4" i="1"/>
  <c r="I2" i="1"/>
  <c r="M4" i="1"/>
  <c r="M2" i="1"/>
  <c r="M3" i="1"/>
  <c r="Q4" i="1"/>
  <c r="Q2" i="1"/>
  <c r="Q3" i="1"/>
  <c r="U4" i="1"/>
  <c r="U2" i="1"/>
  <c r="U3" i="1"/>
  <c r="Z4" i="1"/>
  <c r="Z2" i="1"/>
  <c r="Z3" i="1"/>
  <c r="AG4" i="1"/>
  <c r="AG2" i="1"/>
  <c r="AG3" i="1"/>
  <c r="AJ3" i="3"/>
  <c r="AJ4" i="3"/>
  <c r="AJ5" i="3"/>
  <c r="AJ6" i="3"/>
  <c r="AF6" i="3"/>
  <c r="AF5" i="3"/>
  <c r="AF4" i="3"/>
  <c r="AF3" i="3"/>
  <c r="AD3" i="3"/>
  <c r="AD4" i="3"/>
  <c r="AD5" i="3"/>
  <c r="AD6" i="3"/>
  <c r="W2" i="3"/>
  <c r="AK2" i="3"/>
  <c r="AI2" i="3"/>
  <c r="AE2" i="3"/>
  <c r="AC2" i="3"/>
  <c r="AB2" i="3"/>
  <c r="Y2" i="3"/>
  <c r="X2" i="3"/>
  <c r="T2" i="3"/>
  <c r="S2" i="3"/>
  <c r="R2" i="3"/>
  <c r="P2" i="3"/>
  <c r="O2" i="3"/>
  <c r="N2" i="3"/>
  <c r="L2" i="3"/>
  <c r="K2" i="3"/>
  <c r="J2" i="3"/>
  <c r="H2" i="3"/>
  <c r="G2" i="3"/>
  <c r="F2" i="3"/>
  <c r="D2" i="3"/>
  <c r="C2" i="3"/>
  <c r="B2" i="3"/>
  <c r="AM6" i="3"/>
  <c r="AM5" i="3"/>
  <c r="AM4" i="3"/>
  <c r="AM3" i="3"/>
  <c r="AG6" i="3"/>
  <c r="AG5" i="3"/>
  <c r="AG4" i="3"/>
  <c r="AG3" i="3"/>
  <c r="Z6" i="3"/>
  <c r="Z5" i="3"/>
  <c r="Z4" i="3"/>
  <c r="Z3" i="3"/>
  <c r="U6" i="3"/>
  <c r="U5" i="3"/>
  <c r="U4" i="3"/>
  <c r="U3" i="3"/>
  <c r="Q6" i="3"/>
  <c r="Q5" i="3"/>
  <c r="Q4" i="3"/>
  <c r="Q3" i="3"/>
  <c r="M6" i="3"/>
  <c r="M5" i="3"/>
  <c r="M4" i="3"/>
  <c r="M3" i="3"/>
  <c r="I6" i="3"/>
  <c r="I5" i="3"/>
  <c r="I4" i="3"/>
  <c r="I3" i="3"/>
  <c r="E6" i="3"/>
  <c r="E5" i="3"/>
  <c r="E4" i="3"/>
  <c r="E3" i="3"/>
  <c r="AB16" i="5" l="1"/>
  <c r="AI8" i="5"/>
  <c r="AI3" i="5"/>
  <c r="AI4" i="5"/>
  <c r="AI5" i="5"/>
  <c r="AI7" i="5"/>
  <c r="AI9" i="5"/>
  <c r="AI10" i="5"/>
  <c r="AI13" i="5"/>
  <c r="AI14" i="5"/>
  <c r="AI15" i="5"/>
  <c r="AI16" i="5"/>
  <c r="AI2" i="5"/>
  <c r="AI12" i="5"/>
  <c r="W5" i="5"/>
  <c r="W6" i="5"/>
  <c r="W7" i="5"/>
  <c r="W8" i="5"/>
  <c r="W9" i="5"/>
  <c r="W11" i="5"/>
  <c r="W12" i="5"/>
  <c r="W13" i="5"/>
  <c r="W14" i="5"/>
  <c r="W15" i="5"/>
  <c r="W16" i="5"/>
  <c r="W2" i="5"/>
  <c r="AB3" i="5"/>
  <c r="AB4" i="5"/>
  <c r="AB5" i="5"/>
  <c r="AB6" i="5"/>
  <c r="AB7" i="5"/>
  <c r="AB8" i="5"/>
  <c r="AB9" i="5"/>
  <c r="AB10" i="5"/>
  <c r="AB12" i="5"/>
  <c r="AB13" i="5"/>
  <c r="AB14" i="5"/>
  <c r="AB15" i="5"/>
  <c r="AB2" i="5"/>
  <c r="W10" i="5"/>
  <c r="W3" i="5"/>
  <c r="W4" i="5"/>
  <c r="W11" i="4"/>
  <c r="W10" i="4"/>
  <c r="W9" i="4"/>
  <c r="W8" i="4"/>
  <c r="W7" i="4"/>
  <c r="W6" i="4"/>
  <c r="W5" i="4"/>
  <c r="W4" i="4"/>
  <c r="W3" i="4"/>
  <c r="W2" i="4"/>
  <c r="AB11" i="4"/>
  <c r="AB10" i="4"/>
  <c r="AB9" i="4"/>
  <c r="AB8" i="4"/>
  <c r="AB7" i="4"/>
  <c r="AB6" i="4"/>
  <c r="AB5" i="4"/>
  <c r="AB4" i="4"/>
  <c r="AB3" i="4"/>
  <c r="AB2" i="4"/>
  <c r="AI10" i="4"/>
  <c r="AI9" i="4"/>
  <c r="AI6" i="4"/>
  <c r="AI5" i="4"/>
  <c r="AI4" i="4"/>
  <c r="AI3" i="4"/>
  <c r="AI2" i="4"/>
  <c r="AI7" i="4"/>
  <c r="AI8" i="4"/>
  <c r="AF5" i="1"/>
  <c r="AJ5" i="1"/>
  <c r="AD5" i="1"/>
  <c r="W8" i="2"/>
  <c r="W6" i="2"/>
  <c r="W7" i="2"/>
  <c r="W9" i="2"/>
  <c r="W4" i="2"/>
  <c r="W2" i="2"/>
  <c r="W3" i="2"/>
  <c r="W5" i="2"/>
  <c r="AB8" i="2"/>
  <c r="AB4" i="2"/>
  <c r="AB2" i="2"/>
  <c r="AB3" i="2"/>
  <c r="AB5" i="2"/>
  <c r="AB6" i="2"/>
  <c r="AB7" i="2"/>
  <c r="AB9" i="2"/>
  <c r="AI3" i="2"/>
  <c r="AI4" i="2"/>
  <c r="AI9" i="2"/>
  <c r="AI7" i="2"/>
  <c r="AI6" i="2"/>
  <c r="AI8" i="2"/>
  <c r="AI5" i="2"/>
  <c r="AI2" i="2"/>
  <c r="Z5" i="1"/>
  <c r="I5" i="1"/>
  <c r="Q5" i="1"/>
  <c r="M5" i="1"/>
  <c r="E5" i="1"/>
  <c r="U5" i="1"/>
  <c r="AG5" i="1"/>
  <c r="AL5" i="1"/>
  <c r="V2" i="1"/>
  <c r="V4" i="1"/>
  <c r="V3" i="1"/>
  <c r="AH4" i="1"/>
  <c r="AD2" i="3"/>
  <c r="AH2" i="1"/>
  <c r="AH3" i="1"/>
  <c r="AA4" i="1"/>
  <c r="AA3" i="1"/>
  <c r="AA2" i="1"/>
  <c r="AJ2" i="3"/>
  <c r="AF2" i="3"/>
  <c r="AM2" i="3"/>
  <c r="Z2" i="3"/>
  <c r="U2" i="3"/>
  <c r="I2" i="3"/>
  <c r="E2" i="3"/>
  <c r="AG2" i="3"/>
  <c r="Q2" i="3"/>
  <c r="M2" i="3"/>
  <c r="V4" i="3"/>
  <c r="V5" i="3"/>
  <c r="V6" i="3"/>
  <c r="V3" i="3"/>
  <c r="AA4" i="3"/>
  <c r="AA5" i="3"/>
  <c r="AA6" i="3"/>
  <c r="AA3" i="3"/>
  <c r="AH4" i="3"/>
  <c r="AH5" i="3"/>
  <c r="AH6" i="3"/>
  <c r="AH3" i="3"/>
  <c r="V5" i="1" l="1"/>
  <c r="AA5" i="1"/>
  <c r="AH5" i="1"/>
  <c r="V2" i="3"/>
  <c r="AA2" i="3"/>
  <c r="AH2" i="3"/>
</calcChain>
</file>

<file path=xl/sharedStrings.xml><?xml version="1.0" encoding="utf-8"?>
<sst xmlns="http://schemas.openxmlformats.org/spreadsheetml/2006/main" count="458" uniqueCount="105">
  <si>
    <t>总计</t>
  </si>
  <si>
    <t>直渠</t>
  </si>
  <si>
    <t>总收入</t>
  </si>
  <si>
    <t>渠道</t>
  </si>
  <si>
    <t>电销</t>
  </si>
  <si>
    <t>直营</t>
  </si>
  <si>
    <t>FY26Q2</t>
  </si>
  <si>
    <t>FY26Q2</t>
    <phoneticPr fontId="3" type="noConversion"/>
  </si>
  <si>
    <t>FY26Q3</t>
  </si>
  <si>
    <t>FY26Q3</t>
    <phoneticPr fontId="3" type="noConversion"/>
  </si>
  <si>
    <t>周</t>
  </si>
  <si>
    <t>2026w12（0316~0322）</t>
  </si>
  <si>
    <t>2026w13（0323~0329）</t>
  </si>
  <si>
    <t>2026w14（0330~0405）</t>
  </si>
  <si>
    <t>2026w15（0406~0412）</t>
  </si>
  <si>
    <t>2026w16（0413~0419）</t>
  </si>
  <si>
    <t>2026w17（0420~0426）</t>
  </si>
  <si>
    <t>2026w18（0427~0503）</t>
  </si>
  <si>
    <t>2026w19（0504~0510）</t>
  </si>
  <si>
    <t>2026w20（0511~0517）</t>
  </si>
  <si>
    <t>FY26Q4</t>
  </si>
  <si>
    <t>FY27Q1td</t>
  </si>
  <si>
    <r>
      <t>4</t>
    </r>
    <r>
      <rPr>
        <b/>
        <sz val="12"/>
        <color rgb="FF1B1F23"/>
        <rFont val="SimSun"/>
        <family val="2"/>
        <charset val="134"/>
      </rPr>
      <t>月</t>
    </r>
  </si>
  <si>
    <r>
      <t>5</t>
    </r>
    <r>
      <rPr>
        <b/>
        <sz val="12"/>
        <color rgb="FF1B1F23"/>
        <rFont val="SimSun"/>
        <family val="2"/>
        <charset val="134"/>
      </rPr>
      <t>月m</t>
    </r>
    <r>
      <rPr>
        <b/>
        <sz val="12"/>
        <color rgb="FF1B1F23"/>
        <rFont val="Helvetica Neue"/>
        <family val="2"/>
      </rPr>
      <t>td</t>
    </r>
  </si>
  <si>
    <t>W4</t>
  </si>
  <si>
    <t>W3</t>
  </si>
  <si>
    <t>W2</t>
  </si>
  <si>
    <t>W1</t>
  </si>
  <si>
    <t>行业</t>
  </si>
  <si>
    <t>医疗</t>
  </si>
  <si>
    <t>小计</t>
  </si>
  <si>
    <t>教培</t>
  </si>
  <si>
    <t>FY26Q4</t>
    <phoneticPr fontId="3" type="noConversion"/>
  </si>
  <si>
    <t>FY27Q1</t>
  </si>
  <si>
    <t>FY27Q1</t>
    <phoneticPr fontId="3" type="noConversion"/>
  </si>
  <si>
    <t>FY27Q1td</t>
    <phoneticPr fontId="3" type="noConversion"/>
  </si>
  <si>
    <t>2026w12（0316~0322）</t>
    <phoneticPr fontId="3" type="noConversion"/>
  </si>
  <si>
    <t>指标</t>
  </si>
  <si>
    <t>新签年费</t>
  </si>
  <si>
    <t>续签年费</t>
  </si>
  <si>
    <t>广告现金收入</t>
  </si>
  <si>
    <t>品牌广告收入</t>
  </si>
  <si>
    <t>FY26Q1</t>
    <phoneticPr fontId="3" type="noConversion"/>
  </si>
  <si>
    <t>FY25Q4</t>
    <phoneticPr fontId="3" type="noConversion"/>
  </si>
  <si>
    <t>FY25Q3</t>
    <phoneticPr fontId="3" type="noConversion"/>
  </si>
  <si>
    <t>FY25Q2</t>
    <phoneticPr fontId="3" type="noConversion"/>
  </si>
  <si>
    <t>FY26Q4yoy</t>
    <phoneticPr fontId="3" type="noConversion"/>
  </si>
  <si>
    <t>FY26Q3yoy</t>
    <phoneticPr fontId="3" type="noConversion"/>
  </si>
  <si>
    <t>FY26Q2yoy</t>
    <phoneticPr fontId="3" type="noConversion"/>
  </si>
  <si>
    <t>总收入</t>
    <phoneticPr fontId="3" type="noConversion"/>
  </si>
  <si>
    <t>FY27Q1yoy</t>
    <phoneticPr fontId="8" type="noConversion"/>
  </si>
  <si>
    <t>26.5yoy</t>
    <phoneticPr fontId="3" type="noConversion"/>
  </si>
  <si>
    <t>26.4yoy</t>
    <phoneticPr fontId="3" type="noConversion"/>
  </si>
  <si>
    <t>26.3yoy</t>
    <phoneticPr fontId="3" type="noConversion"/>
  </si>
  <si>
    <t>26.2yoy</t>
    <phoneticPr fontId="3" type="noConversion"/>
  </si>
  <si>
    <t>2月</t>
  </si>
  <si>
    <t>3月</t>
  </si>
  <si>
    <r>
      <t>4</t>
    </r>
    <r>
      <rPr>
        <b/>
        <sz val="12"/>
        <color rgb="FF1B1F23"/>
        <rFont val="SimSun"/>
        <family val="3"/>
        <charset val="134"/>
      </rPr>
      <t>月</t>
    </r>
  </si>
  <si>
    <r>
      <t>5</t>
    </r>
    <r>
      <rPr>
        <b/>
        <sz val="12"/>
        <color rgb="FF1B1F23"/>
        <rFont val="SimSun"/>
        <family val="3"/>
        <charset val="134"/>
      </rPr>
      <t>月m</t>
    </r>
    <r>
      <rPr>
        <b/>
        <sz val="12"/>
        <color rgb="FF1B1F23"/>
        <rFont val="Helvetica Neue"/>
        <family val="2"/>
      </rPr>
      <t>td</t>
    </r>
  </si>
  <si>
    <t>品牌广告</t>
  </si>
  <si>
    <t>FY27Q1yoy</t>
    <phoneticPr fontId="3" type="noConversion"/>
  </si>
  <si>
    <t>all</t>
    <phoneticPr fontId="3" type="noConversion"/>
  </si>
  <si>
    <t>-</t>
    <phoneticPr fontId="3" type="noConversion"/>
  </si>
  <si>
    <t>2026w21（0518~0524）</t>
  </si>
  <si>
    <t>分组</t>
  </si>
  <si>
    <t>一级指标</t>
  </si>
  <si>
    <t>新签</t>
  </si>
  <si>
    <t>续签</t>
  </si>
  <si>
    <t>效果广告</t>
  </si>
  <si>
    <t>品广</t>
  </si>
  <si>
    <t>团队</t>
  </si>
  <si>
    <t>年同比(差异百分比)</t>
  </si>
  <si>
    <t>年同比(原始值)</t>
  </si>
  <si>
    <t>总收入目标</t>
  </si>
  <si>
    <t>总收入完成率</t>
  </si>
  <si>
    <t>新签年费收入目标</t>
  </si>
  <si>
    <t>新签年费完成率</t>
  </si>
  <si>
    <t>续签年费收入目标</t>
  </si>
  <si>
    <t>续签年费完成率</t>
  </si>
  <si>
    <t>广告现金收入目标</t>
  </si>
  <si>
    <t>效果广告完成率</t>
  </si>
  <si>
    <t>品牌广告收入目标</t>
  </si>
  <si>
    <t>品牌广告完成率</t>
  </si>
  <si>
    <t>all</t>
  </si>
  <si>
    <t>直营-all</t>
  </si>
  <si>
    <t>直营-医疗</t>
  </si>
  <si>
    <t>直营-教培</t>
  </si>
  <si>
    <t>-</t>
  </si>
  <si>
    <t>yoy目标</t>
    <phoneticPr fontId="3" type="noConversion"/>
  </si>
  <si>
    <t>yoy实际值</t>
    <phoneticPr fontId="3" type="noConversion"/>
  </si>
  <si>
    <t>总收入yoy目标</t>
    <phoneticPr fontId="3" type="noConversion"/>
  </si>
  <si>
    <t>新签年费yoy目标</t>
    <phoneticPr fontId="3" type="noConversion"/>
  </si>
  <si>
    <t>新签年费yoy实际值</t>
    <phoneticPr fontId="3" type="noConversion"/>
  </si>
  <si>
    <t>续签年费yoy目标</t>
    <phoneticPr fontId="3" type="noConversion"/>
  </si>
  <si>
    <t>续签年费yoy实际值</t>
    <phoneticPr fontId="3" type="noConversion"/>
  </si>
  <si>
    <t>广告现金收入yoy目标</t>
    <phoneticPr fontId="3" type="noConversion"/>
  </si>
  <si>
    <t>广告现金收入yoy实际值</t>
    <phoneticPr fontId="3" type="noConversion"/>
  </si>
  <si>
    <t>品牌广告yoy目标</t>
    <phoneticPr fontId="3" type="noConversion"/>
  </si>
  <si>
    <t>品牌广告yoy实际值</t>
    <phoneticPr fontId="3" type="noConversion"/>
  </si>
  <si>
    <t>实际yoy</t>
    <phoneticPr fontId="3" type="noConversion"/>
  </si>
  <si>
    <t>是否达成</t>
    <phoneticPr fontId="3" type="noConversion"/>
  </si>
  <si>
    <t>收入类型</t>
    <phoneticPr fontId="3" type="noConversion"/>
  </si>
  <si>
    <t>直营</t>
    <phoneticPr fontId="3" type="noConversion"/>
  </si>
  <si>
    <t>团队</t>
    <phoneticPr fontId="3" type="noConversion"/>
  </si>
  <si>
    <t>效果广告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</si>
</sst>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0_);[Red]\(0.00\)"/>
    <numFmt numFmtId="177" formatCode="0.0%"/>
  </numFmts>
  <fonts count="12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rgb="FF40A276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b/>
      <sz val="12"/>
      <color rgb="FF1B1F23"/>
      <name val="Helvetica Neue"/>
      <family val="2"/>
    </font>
    <font>
      <b/>
      <sz val="12"/>
      <color rgb="FF1B1F23"/>
      <name val="SimSun"/>
      <family val="2"/>
      <charset val="134"/>
    </font>
    <font>
      <sz val="12"/>
      <color rgb="FF141414"/>
      <name val="Helvetica Neue"/>
      <family val="2"/>
    </font>
    <font>
      <sz val="9"/>
      <name val="等线"/>
      <family val="3"/>
      <charset val="134"/>
      <scheme val="minor"/>
    </font>
    <font>
      <sz val="11"/>
      <name val="等线"/>
      <family val="4"/>
      <charset val="134"/>
      <scheme val="minor"/>
    </font>
    <font>
      <b/>
      <sz val="12"/>
      <color rgb="FF1B1F23"/>
      <name val="SimSun"/>
      <family val="3"/>
      <charset val="134"/>
    </font>
    <font>
      <sz val="10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/>
    </xf>
    <xf numFmtId="0" fontId="5" fillId="0" borderId="0" xfId="0" applyFont="1">
      <alignment vertical="center"/>
    </xf>
    <xf numFmtId="0" fontId="0" fillId="0" borderId="0" xfId="0" applyAlignment="1">
      <alignment horizontal="center" vertical="top"/>
    </xf>
    <xf numFmtId="0" fontId="6" fillId="0" borderId="0" xfId="0" applyFont="1">
      <alignment vertical="center"/>
    </xf>
    <xf numFmtId="4" fontId="7" fillId="0" borderId="0" xfId="0" applyNumberFormat="1" applyFont="1">
      <alignment vertical="center"/>
    </xf>
    <xf numFmtId="0" fontId="4" fillId="0" borderId="0" xfId="0" applyFont="1">
      <alignment vertical="center"/>
    </xf>
    <xf numFmtId="9" fontId="0" fillId="0" borderId="0" xfId="2" applyFont="1">
      <alignment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176" fontId="0" fillId="0" borderId="0" xfId="0" applyNumberFormat="1">
      <alignment vertical="center"/>
    </xf>
    <xf numFmtId="43" fontId="0" fillId="0" borderId="0" xfId="1" applyFont="1">
      <alignment vertical="center"/>
    </xf>
    <xf numFmtId="0" fontId="9" fillId="0" borderId="0" xfId="0" applyFont="1" applyAlignment="1">
      <alignment horizontal="center" vertical="top"/>
    </xf>
    <xf numFmtId="3" fontId="11" fillId="0" borderId="1" xfId="0" applyNumberFormat="1" applyFont="1" applyBorder="1">
      <alignment vertical="center"/>
    </xf>
    <xf numFmtId="43" fontId="0" fillId="0" borderId="0" xfId="0" applyNumberFormat="1">
      <alignment vertical="center"/>
    </xf>
    <xf numFmtId="9" fontId="0" fillId="0" borderId="0" xfId="2" applyFont="1" applyAlignment="1">
      <alignment horizontal="right"/>
    </xf>
    <xf numFmtId="9" fontId="0" fillId="0" borderId="0" xfId="0" applyNumberFormat="1">
      <alignment vertical="center"/>
    </xf>
    <xf numFmtId="10" fontId="0" fillId="0" borderId="0" xfId="2" applyNumberFormat="1" applyFont="1" applyAlignment="1">
      <alignment horizontal="right"/>
    </xf>
    <xf numFmtId="177" fontId="0" fillId="0" borderId="0" xfId="2" applyNumberFormat="1" applyFont="1">
      <alignment vertical="center"/>
    </xf>
    <xf numFmtId="177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9" fontId="0" fillId="2" borderId="2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center" vertical="center"/>
    </xf>
    <xf numFmtId="0" fontId="0" fillId="2" borderId="0" xfId="0" applyFill="1">
      <alignment vertical="center"/>
    </xf>
    <xf numFmtId="9" fontId="0" fillId="0" borderId="0" xfId="2" quotePrefix="1" applyFont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2F01-FF96-D140-848C-F163555E59D9}">
  <dimension ref="A1:AN65"/>
  <sheetViews>
    <sheetView tabSelected="1" topLeftCell="A25" workbookViewId="0">
      <pane xSplit="1" topLeftCell="B1" activePane="topRight" state="frozen"/>
      <selection pane="topRight" activeCell="A50" sqref="A50:XFD55"/>
    </sheetView>
  </sheetViews>
  <sheetFormatPr baseColWidth="10" defaultRowHeight="16"/>
  <cols>
    <col min="1" max="1" width="14.1640625" bestFit="1" customWidth="1"/>
    <col min="2" max="2" width="18.33203125" customWidth="1"/>
    <col min="3" max="3" width="11.83203125" customWidth="1"/>
    <col min="4" max="4" width="11.33203125" customWidth="1"/>
    <col min="5" max="10" width="24.83203125" bestFit="1" customWidth="1"/>
    <col min="11" max="11" width="18.6640625" bestFit="1" customWidth="1"/>
    <col min="12" max="12" width="16.33203125" bestFit="1" customWidth="1"/>
    <col min="13" max="13" width="19.6640625" bestFit="1" customWidth="1"/>
    <col min="15" max="15" width="20" bestFit="1" customWidth="1"/>
    <col min="16" max="16" width="15.5" bestFit="1" customWidth="1"/>
    <col min="18" max="18" width="16.33203125" bestFit="1" customWidth="1"/>
    <col min="19" max="19" width="19.6640625" bestFit="1" customWidth="1"/>
    <col min="20" max="20" width="14.1640625" bestFit="1" customWidth="1"/>
    <col min="21" max="21" width="20" bestFit="1" customWidth="1"/>
    <col min="22" max="22" width="15.5" bestFit="1" customWidth="1"/>
    <col min="24" max="24" width="16.33203125" bestFit="1" customWidth="1"/>
    <col min="25" max="25" width="10" bestFit="1" customWidth="1"/>
    <col min="26" max="26" width="14.1640625" bestFit="1" customWidth="1"/>
    <col min="27" max="27" width="20" bestFit="1" customWidth="1"/>
    <col min="28" max="28" width="15.5" bestFit="1" customWidth="1"/>
    <col min="29" max="29" width="18.6640625" bestFit="1" customWidth="1"/>
    <col min="30" max="30" width="16.33203125" bestFit="1" customWidth="1"/>
  </cols>
  <sheetData>
    <row r="1" spans="1:40">
      <c r="A1" t="s">
        <v>37</v>
      </c>
      <c r="B1">
        <v>202407</v>
      </c>
      <c r="C1">
        <v>202408</v>
      </c>
      <c r="D1">
        <v>202409</v>
      </c>
      <c r="E1" t="s">
        <v>45</v>
      </c>
      <c r="F1">
        <v>202410</v>
      </c>
      <c r="G1">
        <v>202411</v>
      </c>
      <c r="H1">
        <v>202412</v>
      </c>
      <c r="I1" t="s">
        <v>44</v>
      </c>
      <c r="J1">
        <v>202501</v>
      </c>
      <c r="K1">
        <v>202502</v>
      </c>
      <c r="L1">
        <v>202503</v>
      </c>
      <c r="M1" t="s">
        <v>43</v>
      </c>
      <c r="N1">
        <v>202504</v>
      </c>
      <c r="O1">
        <v>202505</v>
      </c>
      <c r="P1">
        <v>202506</v>
      </c>
      <c r="Q1" t="s">
        <v>42</v>
      </c>
      <c r="R1">
        <v>202507</v>
      </c>
      <c r="S1">
        <v>202508</v>
      </c>
      <c r="T1">
        <v>202509</v>
      </c>
      <c r="U1" s="9" t="s">
        <v>7</v>
      </c>
      <c r="V1" t="s">
        <v>48</v>
      </c>
      <c r="W1">
        <v>202510</v>
      </c>
      <c r="X1">
        <v>202511</v>
      </c>
      <c r="Y1">
        <v>202512</v>
      </c>
      <c r="Z1" t="s">
        <v>9</v>
      </c>
      <c r="AA1" t="s">
        <v>47</v>
      </c>
      <c r="AB1">
        <v>202601</v>
      </c>
      <c r="AC1">
        <v>202602</v>
      </c>
      <c r="AD1" t="s">
        <v>54</v>
      </c>
      <c r="AE1">
        <v>202603</v>
      </c>
      <c r="AF1" t="s">
        <v>53</v>
      </c>
      <c r="AG1" t="s">
        <v>32</v>
      </c>
      <c r="AH1" t="s">
        <v>46</v>
      </c>
      <c r="AI1">
        <v>202604</v>
      </c>
      <c r="AJ1" t="s">
        <v>52</v>
      </c>
      <c r="AK1">
        <v>202605</v>
      </c>
      <c r="AL1" t="s">
        <v>51</v>
      </c>
      <c r="AM1" t="s">
        <v>34</v>
      </c>
      <c r="AN1" t="s">
        <v>50</v>
      </c>
    </row>
    <row r="2" spans="1:40">
      <c r="A2" t="s">
        <v>49</v>
      </c>
      <c r="B2" s="1">
        <f>B3+B4+B5+B6</f>
        <v>6120.3</v>
      </c>
      <c r="C2" s="1">
        <f t="shared" ref="C2:D2" si="0">C3+C4+C5+C6</f>
        <v>5963.1</v>
      </c>
      <c r="D2" s="1">
        <f t="shared" si="0"/>
        <v>5970.3</v>
      </c>
      <c r="E2" s="1">
        <f>E3+E4+E5+E6</f>
        <v>18053.7</v>
      </c>
      <c r="F2" s="1">
        <f t="shared" ref="F2:U2" si="1">F3+F4+F5+F6</f>
        <v>6113</v>
      </c>
      <c r="G2" s="1">
        <f t="shared" si="1"/>
        <v>5744.8</v>
      </c>
      <c r="H2" s="1">
        <f t="shared" si="1"/>
        <v>6450</v>
      </c>
      <c r="I2" s="1">
        <f t="shared" si="1"/>
        <v>18307.8</v>
      </c>
      <c r="J2" s="1">
        <f t="shared" si="1"/>
        <v>4269</v>
      </c>
      <c r="K2" s="1">
        <f t="shared" si="1"/>
        <v>5662.1</v>
      </c>
      <c r="L2" s="1">
        <f t="shared" si="1"/>
        <v>7921.7</v>
      </c>
      <c r="M2" s="1">
        <f t="shared" si="1"/>
        <v>17852.8</v>
      </c>
      <c r="N2" s="1">
        <f t="shared" si="1"/>
        <v>7202.9</v>
      </c>
      <c r="O2" s="1">
        <f t="shared" si="1"/>
        <v>7492</v>
      </c>
      <c r="P2" s="1">
        <f t="shared" si="1"/>
        <v>8121.4</v>
      </c>
      <c r="Q2" s="1">
        <f t="shared" si="1"/>
        <v>22816.3</v>
      </c>
      <c r="R2" s="1">
        <f t="shared" si="1"/>
        <v>8718.6</v>
      </c>
      <c r="S2" s="1">
        <f t="shared" si="1"/>
        <v>8327.5</v>
      </c>
      <c r="T2" s="1">
        <f t="shared" si="1"/>
        <v>8506.1</v>
      </c>
      <c r="U2" s="1">
        <f t="shared" si="1"/>
        <v>25552.2</v>
      </c>
      <c r="V2" s="10">
        <f>U2/E2-1</f>
        <v>0.41534422306784746</v>
      </c>
      <c r="W2" s="1">
        <f t="shared" ref="W2:Y2" si="2">W3+W4+W5+W6</f>
        <v>8522.4</v>
      </c>
      <c r="X2" s="1">
        <f t="shared" ref="X2" si="3">X3+X4+X5+X6</f>
        <v>8467.2999999999993</v>
      </c>
      <c r="Y2" s="1">
        <f t="shared" si="2"/>
        <v>9509.2000000000007</v>
      </c>
      <c r="Z2" s="1">
        <f t="shared" ref="Z2" si="4">Z3+Z4+Z5+Z6</f>
        <v>26498.9</v>
      </c>
      <c r="AA2" s="10">
        <f>Z2/I2-1</f>
        <v>0.44741039338424082</v>
      </c>
      <c r="AB2" s="1">
        <f t="shared" ref="AB2" si="5">AB3+AB4+AB5+AB6</f>
        <v>9404.7999999999993</v>
      </c>
      <c r="AC2" s="1">
        <f t="shared" ref="AC2" si="6">AC3+AC4+AC5+AC6</f>
        <v>5187.8999999999996</v>
      </c>
      <c r="AD2" s="10">
        <f>AC2/K2-1</f>
        <v>-8.3749845463697348E-2</v>
      </c>
      <c r="AE2" s="1">
        <f t="shared" ref="AE2" si="7">AE3+AE4+AE5+AE6</f>
        <v>12090.4</v>
      </c>
      <c r="AF2" s="10">
        <f>AE2/L2-1</f>
        <v>0.52623805496294995</v>
      </c>
      <c r="AG2" s="1">
        <f t="shared" ref="AG2" si="8">AG3+AG4+AG5+AG6</f>
        <v>26683.1</v>
      </c>
      <c r="AH2" s="10">
        <f>AG2/M2-1</f>
        <v>0.49461709087650108</v>
      </c>
      <c r="AI2" s="1">
        <f t="shared" ref="AI2" si="9">AI3+AI4+AI5+AI6</f>
        <v>10515.2</v>
      </c>
      <c r="AJ2" s="15">
        <f>AI2/N2-1</f>
        <v>0.45985644670896453</v>
      </c>
      <c r="AK2" s="1">
        <f t="shared" ref="AK2" si="10">AK3+AK4+AK5+AK6</f>
        <v>5409.8</v>
      </c>
      <c r="AL2" s="10">
        <v>0.30869999999999997</v>
      </c>
      <c r="AM2" s="1">
        <f t="shared" ref="AM2" si="11">AM3+AM4+AM5+AM6</f>
        <v>15925</v>
      </c>
      <c r="AN2" s="11">
        <v>0.29930000000000001</v>
      </c>
    </row>
    <row r="3" spans="1:40">
      <c r="A3" t="s">
        <v>38</v>
      </c>
      <c r="B3">
        <v>559</v>
      </c>
      <c r="C3">
        <v>593</v>
      </c>
      <c r="D3">
        <v>686</v>
      </c>
      <c r="E3" s="1">
        <f t="shared" ref="E3:E6" si="12">B3+C3+D3</f>
        <v>1838</v>
      </c>
      <c r="F3">
        <v>617</v>
      </c>
      <c r="G3">
        <v>607</v>
      </c>
      <c r="H3" s="1">
        <v>1060</v>
      </c>
      <c r="I3" s="1">
        <f t="shared" ref="I3:I6" si="13">F3+G3+H3</f>
        <v>2284</v>
      </c>
      <c r="J3">
        <v>396</v>
      </c>
      <c r="K3">
        <v>583</v>
      </c>
      <c r="L3">
        <v>822</v>
      </c>
      <c r="M3" s="1">
        <f t="shared" ref="M3:M6" si="14">J3+K3+L3</f>
        <v>1801</v>
      </c>
      <c r="N3">
        <v>819</v>
      </c>
      <c r="O3">
        <v>760</v>
      </c>
      <c r="P3">
        <v>888</v>
      </c>
      <c r="Q3" s="1">
        <f t="shared" ref="Q3:Q6" si="15">N3+O3+P3</f>
        <v>2467</v>
      </c>
      <c r="R3">
        <v>770</v>
      </c>
      <c r="S3">
        <v>678</v>
      </c>
      <c r="T3">
        <v>842</v>
      </c>
      <c r="U3" s="1">
        <f t="shared" ref="U3:U6" si="16">R3+S3+T3</f>
        <v>2290</v>
      </c>
      <c r="V3" s="10">
        <f>U3/E3-1</f>
        <v>0.24591947769314482</v>
      </c>
      <c r="W3">
        <v>795</v>
      </c>
      <c r="X3">
        <v>948</v>
      </c>
      <c r="Y3" s="1">
        <v>1235</v>
      </c>
      <c r="Z3" s="1">
        <f t="shared" ref="Z3:Z6" si="17">W3+X3+Y3</f>
        <v>2978</v>
      </c>
      <c r="AA3" s="10">
        <f>Z3/I3-1</f>
        <v>0.30385288966725055</v>
      </c>
      <c r="AB3" s="1">
        <v>1514</v>
      </c>
      <c r="AC3">
        <v>437</v>
      </c>
      <c r="AD3" s="10">
        <f t="shared" ref="AD3:AD6" si="18">AC3/K3-1</f>
        <v>-0.25042881646655235</v>
      </c>
      <c r="AE3" s="1">
        <v>1709</v>
      </c>
      <c r="AF3" s="10">
        <f t="shared" ref="AF3:AF6" si="19">AE3/L3-1</f>
        <v>1.0790754257907542</v>
      </c>
      <c r="AG3" s="1">
        <f t="shared" ref="AG3:AG6" si="20">AB3+AC3+AE3</f>
        <v>3660</v>
      </c>
      <c r="AH3" s="10">
        <f>AG3/M3-1</f>
        <v>1.0322043309272626</v>
      </c>
      <c r="AI3" s="1">
        <v>1400</v>
      </c>
      <c r="AJ3" s="15">
        <f t="shared" ref="AJ3:AJ6" si="21">AI3/N3-1</f>
        <v>0.70940170940170932</v>
      </c>
      <c r="AK3">
        <v>327</v>
      </c>
      <c r="AL3" s="11">
        <v>-8.5199999999999998E-2</v>
      </c>
      <c r="AM3" s="1">
        <f t="shared" ref="AM3:AM6" si="22">AI3+AK3</f>
        <v>1727</v>
      </c>
      <c r="AN3" s="12">
        <v>0.46850000000000003</v>
      </c>
    </row>
    <row r="4" spans="1:40">
      <c r="A4" t="s">
        <v>39</v>
      </c>
      <c r="B4">
        <v>285</v>
      </c>
      <c r="C4">
        <v>237</v>
      </c>
      <c r="D4">
        <v>266</v>
      </c>
      <c r="E4" s="1">
        <f t="shared" si="12"/>
        <v>788</v>
      </c>
      <c r="F4">
        <v>255</v>
      </c>
      <c r="G4">
        <v>233</v>
      </c>
      <c r="H4">
        <v>406</v>
      </c>
      <c r="I4" s="1">
        <f t="shared" si="13"/>
        <v>894</v>
      </c>
      <c r="J4">
        <v>340</v>
      </c>
      <c r="K4">
        <v>440</v>
      </c>
      <c r="L4">
        <v>578</v>
      </c>
      <c r="M4" s="1">
        <f t="shared" si="14"/>
        <v>1358</v>
      </c>
      <c r="N4">
        <v>356</v>
      </c>
      <c r="O4">
        <v>376</v>
      </c>
      <c r="P4">
        <v>425</v>
      </c>
      <c r="Q4" s="1">
        <f t="shared" si="15"/>
        <v>1157</v>
      </c>
      <c r="R4">
        <v>347</v>
      </c>
      <c r="S4">
        <v>414</v>
      </c>
      <c r="T4">
        <v>602</v>
      </c>
      <c r="U4" s="1">
        <f t="shared" si="16"/>
        <v>1363</v>
      </c>
      <c r="V4" s="10">
        <f>U4/E4-1</f>
        <v>0.72969543147208116</v>
      </c>
      <c r="W4">
        <v>257</v>
      </c>
      <c r="X4">
        <v>407</v>
      </c>
      <c r="Y4">
        <v>742</v>
      </c>
      <c r="Z4" s="1">
        <f t="shared" si="17"/>
        <v>1406</v>
      </c>
      <c r="AA4" s="10">
        <f>Z4/I4-1</f>
        <v>0.57270693512304249</v>
      </c>
      <c r="AB4">
        <v>490</v>
      </c>
      <c r="AC4">
        <v>302</v>
      </c>
      <c r="AD4" s="10">
        <f t="shared" si="18"/>
        <v>-0.3136363636363636</v>
      </c>
      <c r="AE4">
        <v>771</v>
      </c>
      <c r="AF4" s="10">
        <f t="shared" si="19"/>
        <v>0.33391003460207602</v>
      </c>
      <c r="AG4" s="1">
        <f t="shared" si="20"/>
        <v>1563</v>
      </c>
      <c r="AH4" s="10">
        <f>AG4/M4-1</f>
        <v>0.15095729013254777</v>
      </c>
      <c r="AI4">
        <v>603</v>
      </c>
      <c r="AJ4" s="15">
        <f t="shared" si="21"/>
        <v>0.69382022471910121</v>
      </c>
      <c r="AK4">
        <v>196</v>
      </c>
      <c r="AL4" s="10">
        <v>0.50190000000000001</v>
      </c>
      <c r="AM4" s="1">
        <f t="shared" si="22"/>
        <v>799</v>
      </c>
      <c r="AN4" s="12">
        <v>0.64180000000000004</v>
      </c>
    </row>
    <row r="5" spans="1:40">
      <c r="A5" t="s">
        <v>40</v>
      </c>
      <c r="B5" s="1">
        <v>5260</v>
      </c>
      <c r="C5" s="1">
        <v>5122</v>
      </c>
      <c r="D5" s="1">
        <v>4968</v>
      </c>
      <c r="E5" s="1">
        <f t="shared" si="12"/>
        <v>15350</v>
      </c>
      <c r="F5" s="1">
        <v>5146</v>
      </c>
      <c r="G5" s="1">
        <v>4879</v>
      </c>
      <c r="H5" s="1">
        <v>4908</v>
      </c>
      <c r="I5" s="1">
        <f t="shared" si="13"/>
        <v>14933</v>
      </c>
      <c r="J5" s="1">
        <v>3529</v>
      </c>
      <c r="K5" s="1">
        <v>4614</v>
      </c>
      <c r="L5" s="1">
        <v>6500</v>
      </c>
      <c r="M5" s="1">
        <f t="shared" si="14"/>
        <v>14643</v>
      </c>
      <c r="N5" s="1">
        <v>5978</v>
      </c>
      <c r="O5" s="1">
        <v>6307</v>
      </c>
      <c r="P5" s="1">
        <v>6726</v>
      </c>
      <c r="Q5" s="1">
        <f t="shared" si="15"/>
        <v>19011</v>
      </c>
      <c r="R5" s="1">
        <v>7403</v>
      </c>
      <c r="S5" s="1">
        <v>6962</v>
      </c>
      <c r="T5" s="1">
        <v>6679</v>
      </c>
      <c r="U5" s="1">
        <f t="shared" si="16"/>
        <v>21044</v>
      </c>
      <c r="V5" s="10">
        <f>U5/E5-1</f>
        <v>0.37094462540716622</v>
      </c>
      <c r="W5" s="1">
        <v>7205</v>
      </c>
      <c r="X5" s="1">
        <v>6716</v>
      </c>
      <c r="Y5" s="1">
        <v>6934</v>
      </c>
      <c r="Z5" s="1">
        <f t="shared" si="17"/>
        <v>20855</v>
      </c>
      <c r="AA5" s="10">
        <f>Z5/I5-1</f>
        <v>0.39657135203910809</v>
      </c>
      <c r="AB5" s="1">
        <v>6871</v>
      </c>
      <c r="AC5" s="1">
        <v>4189</v>
      </c>
      <c r="AD5" s="10">
        <f t="shared" si="18"/>
        <v>-9.2110966623320301E-2</v>
      </c>
      <c r="AE5" s="1">
        <v>8885</v>
      </c>
      <c r="AF5" s="10">
        <f t="shared" si="19"/>
        <v>0.36692307692307691</v>
      </c>
      <c r="AG5" s="1">
        <f t="shared" si="20"/>
        <v>19945</v>
      </c>
      <c r="AH5" s="10">
        <f>AG5/M5-1</f>
        <v>0.36208427234856244</v>
      </c>
      <c r="AI5" s="1">
        <v>7878</v>
      </c>
      <c r="AJ5" s="15">
        <f t="shared" si="21"/>
        <v>0.31783205085312805</v>
      </c>
      <c r="AK5" s="1">
        <v>4624</v>
      </c>
      <c r="AL5" s="10">
        <v>0.26879999999999998</v>
      </c>
      <c r="AM5" s="1">
        <f t="shared" si="22"/>
        <v>12502</v>
      </c>
      <c r="AN5" s="12">
        <v>0.29930000000000001</v>
      </c>
    </row>
    <row r="6" spans="1:40">
      <c r="A6" t="s">
        <v>41</v>
      </c>
      <c r="B6">
        <v>16.3</v>
      </c>
      <c r="C6">
        <v>11.1</v>
      </c>
      <c r="D6">
        <v>50.3</v>
      </c>
      <c r="E6" s="1">
        <f t="shared" si="12"/>
        <v>77.699999999999989</v>
      </c>
      <c r="F6">
        <v>95</v>
      </c>
      <c r="G6">
        <v>25.8</v>
      </c>
      <c r="H6">
        <v>76</v>
      </c>
      <c r="I6" s="1">
        <f t="shared" si="13"/>
        <v>196.8</v>
      </c>
      <c r="J6">
        <v>4</v>
      </c>
      <c r="K6">
        <v>25.1</v>
      </c>
      <c r="L6">
        <v>21.7</v>
      </c>
      <c r="M6" s="1">
        <f t="shared" si="14"/>
        <v>50.8</v>
      </c>
      <c r="N6">
        <v>49.9</v>
      </c>
      <c r="O6">
        <v>49</v>
      </c>
      <c r="P6">
        <v>82.4</v>
      </c>
      <c r="Q6" s="1">
        <f t="shared" si="15"/>
        <v>181.3</v>
      </c>
      <c r="R6">
        <v>198.6</v>
      </c>
      <c r="S6">
        <v>273.5</v>
      </c>
      <c r="T6">
        <v>383.1</v>
      </c>
      <c r="U6" s="1">
        <f t="shared" si="16"/>
        <v>855.2</v>
      </c>
      <c r="V6" s="10">
        <f>U6/E6-1</f>
        <v>10.006435006435009</v>
      </c>
      <c r="W6">
        <v>265.39999999999998</v>
      </c>
      <c r="X6">
        <v>396.3</v>
      </c>
      <c r="Y6">
        <v>598.20000000000005</v>
      </c>
      <c r="Z6" s="1">
        <f t="shared" si="17"/>
        <v>1259.9000000000001</v>
      </c>
      <c r="AA6" s="10">
        <f>Z6/I6-1</f>
        <v>5.4019308943089435</v>
      </c>
      <c r="AB6">
        <v>529.79999999999995</v>
      </c>
      <c r="AC6">
        <v>259.89999999999998</v>
      </c>
      <c r="AD6" s="10">
        <f t="shared" si="18"/>
        <v>9.3545816733067717</v>
      </c>
      <c r="AE6">
        <v>725.4</v>
      </c>
      <c r="AF6" s="10">
        <f t="shared" si="19"/>
        <v>32.428571428571431</v>
      </c>
      <c r="AG6" s="1">
        <f t="shared" si="20"/>
        <v>1515.1</v>
      </c>
      <c r="AH6" s="10">
        <f>AG6/M6-1</f>
        <v>28.8248031496063</v>
      </c>
      <c r="AI6">
        <v>634.20000000000005</v>
      </c>
      <c r="AJ6" s="15">
        <f t="shared" si="21"/>
        <v>11.709418837675353</v>
      </c>
      <c r="AK6">
        <v>262.8</v>
      </c>
      <c r="AL6" s="10"/>
      <c r="AM6" s="1">
        <f t="shared" si="22"/>
        <v>897</v>
      </c>
      <c r="AN6" s="12">
        <v>16.978100000000001</v>
      </c>
    </row>
    <row r="9" spans="1:40">
      <c r="B9" t="s">
        <v>38</v>
      </c>
      <c r="C9" t="s">
        <v>39</v>
      </c>
      <c r="D9" t="s">
        <v>40</v>
      </c>
      <c r="E9" t="s">
        <v>41</v>
      </c>
    </row>
    <row r="16" spans="1:40">
      <c r="A16" t="s">
        <v>37</v>
      </c>
      <c r="B16" t="s">
        <v>11</v>
      </c>
      <c r="C16" t="s">
        <v>12</v>
      </c>
      <c r="D16" t="s">
        <v>13</v>
      </c>
      <c r="E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19</v>
      </c>
    </row>
    <row r="17" spans="1:28">
      <c r="A17" t="s">
        <v>2</v>
      </c>
      <c r="B17" s="3">
        <v>2503.09</v>
      </c>
      <c r="C17" s="3">
        <v>2591.3200000000002</v>
      </c>
      <c r="D17" s="3">
        <v>2894.3</v>
      </c>
      <c r="E17" s="3">
        <v>2278.5300000000002</v>
      </c>
      <c r="F17" s="3">
        <v>2220.98</v>
      </c>
      <c r="G17" s="3">
        <v>2469.73</v>
      </c>
      <c r="H17" s="3">
        <v>2833.6</v>
      </c>
      <c r="I17" s="3">
        <v>2207.7800000000002</v>
      </c>
      <c r="J17" s="3">
        <v>2187.12</v>
      </c>
      <c r="X17" s="4"/>
    </row>
    <row r="18" spans="1:28">
      <c r="A18" t="s">
        <v>38</v>
      </c>
      <c r="B18">
        <v>262.31</v>
      </c>
      <c r="C18">
        <v>560.37</v>
      </c>
      <c r="D18">
        <v>553.41</v>
      </c>
      <c r="E18">
        <v>126.27</v>
      </c>
      <c r="F18">
        <v>183.57</v>
      </c>
      <c r="G18">
        <v>385.61</v>
      </c>
      <c r="H18">
        <v>584.69000000000005</v>
      </c>
      <c r="I18">
        <v>139.38999999999999</v>
      </c>
      <c r="J18">
        <v>156.57</v>
      </c>
      <c r="X18" s="4"/>
      <c r="Y18" s="14"/>
      <c r="Z18" s="14"/>
      <c r="AA18" s="14"/>
      <c r="AB18" s="14"/>
    </row>
    <row r="19" spans="1:28">
      <c r="A19" t="s">
        <v>39</v>
      </c>
      <c r="B19">
        <v>150.72999999999999</v>
      </c>
      <c r="C19">
        <v>105.21</v>
      </c>
      <c r="D19">
        <v>148.97</v>
      </c>
      <c r="E19">
        <v>70.64</v>
      </c>
      <c r="F19">
        <v>126.76</v>
      </c>
      <c r="G19">
        <v>191.71</v>
      </c>
      <c r="H19">
        <v>159.43</v>
      </c>
      <c r="I19">
        <v>70.13</v>
      </c>
      <c r="J19">
        <v>120.46</v>
      </c>
      <c r="Y19" s="13"/>
      <c r="Z19" s="13"/>
      <c r="AA19" s="13"/>
      <c r="AB19" s="13"/>
    </row>
    <row r="20" spans="1:28">
      <c r="A20" t="s">
        <v>40</v>
      </c>
      <c r="B20" s="3">
        <v>2001.3</v>
      </c>
      <c r="C20" s="3">
        <v>1842.4</v>
      </c>
      <c r="D20" s="3">
        <v>1859.84</v>
      </c>
      <c r="E20" s="3">
        <v>1959.95</v>
      </c>
      <c r="F20" s="3">
        <v>1837.81</v>
      </c>
      <c r="G20" s="3">
        <v>1808.33</v>
      </c>
      <c r="H20" s="3">
        <v>1797.94</v>
      </c>
      <c r="I20" s="3">
        <v>1930.48</v>
      </c>
      <c r="J20" s="3">
        <v>1842.24</v>
      </c>
      <c r="Y20" s="13"/>
      <c r="Z20" s="13"/>
      <c r="AA20" s="13"/>
      <c r="AB20" s="13"/>
    </row>
    <row r="21" spans="1:28">
      <c r="A21" t="s">
        <v>41</v>
      </c>
      <c r="B21">
        <v>86.1</v>
      </c>
      <c r="C21">
        <v>81.2</v>
      </c>
      <c r="D21">
        <v>330.7</v>
      </c>
      <c r="E21">
        <v>120.5</v>
      </c>
      <c r="F21">
        <v>71.400000000000006</v>
      </c>
      <c r="G21">
        <v>82.5</v>
      </c>
      <c r="H21">
        <v>289.10000000000002</v>
      </c>
      <c r="I21">
        <v>65.099999999999994</v>
      </c>
      <c r="J21">
        <v>65.3</v>
      </c>
      <c r="Y21" s="13"/>
      <c r="Z21" s="13"/>
      <c r="AA21" s="13"/>
      <c r="AB21" s="13"/>
    </row>
    <row r="22" spans="1:28">
      <c r="Y22" s="13"/>
      <c r="Z22" s="13"/>
      <c r="AA22" s="13"/>
      <c r="AB22" s="13"/>
    </row>
    <row r="26" spans="1:28">
      <c r="M26" s="9"/>
      <c r="N26" s="9"/>
      <c r="Q26" s="9"/>
      <c r="R26" s="9"/>
    </row>
    <row r="27" spans="1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8">
      <c r="E28" s="1"/>
      <c r="H28" s="1"/>
      <c r="I28" s="1"/>
      <c r="J28" s="1"/>
      <c r="L28" s="1"/>
      <c r="M28" s="1"/>
      <c r="N28" s="1"/>
      <c r="O28" s="1"/>
      <c r="Q28" s="1"/>
      <c r="R28" s="1"/>
    </row>
    <row r="29" spans="1:28">
      <c r="A29" s="4"/>
      <c r="B29" t="s">
        <v>6</v>
      </c>
      <c r="C29" t="s">
        <v>8</v>
      </c>
      <c r="D29" t="s">
        <v>20</v>
      </c>
      <c r="E29" t="s">
        <v>33</v>
      </c>
      <c r="F29" s="16" t="s">
        <v>55</v>
      </c>
      <c r="G29" s="16" t="s">
        <v>56</v>
      </c>
      <c r="H29" s="5" t="s">
        <v>57</v>
      </c>
      <c r="I29" s="5" t="s">
        <v>58</v>
      </c>
      <c r="M29" s="1"/>
      <c r="N29" s="1"/>
      <c r="Q29" s="1"/>
      <c r="R29" s="1"/>
    </row>
    <row r="30" spans="1:28" ht="17" thickBot="1">
      <c r="A30" s="4"/>
      <c r="J30" s="1"/>
      <c r="K30" s="1"/>
      <c r="L30" s="1"/>
      <c r="M30" s="1"/>
      <c r="N30" s="1"/>
      <c r="O30" s="1"/>
      <c r="P30" s="1"/>
      <c r="Q30" s="1"/>
      <c r="R30" s="1"/>
    </row>
    <row r="31" spans="1:28" ht="17" thickBot="1">
      <c r="A31" s="4" t="s">
        <v>2</v>
      </c>
      <c r="B31" s="10">
        <v>0.41534422306784746</v>
      </c>
      <c r="C31" s="10">
        <v>0.44741039338424082</v>
      </c>
      <c r="D31" s="10">
        <v>0.49461709087650108</v>
      </c>
      <c r="E31" s="10">
        <v>0.29930000000000001</v>
      </c>
      <c r="F31" s="10">
        <v>-8.3749845463697348E-2</v>
      </c>
      <c r="G31" s="17">
        <v>0.52623805496294995</v>
      </c>
      <c r="H31" s="18">
        <v>0.45985644670896453</v>
      </c>
      <c r="I31" s="10">
        <v>0.30869999999999997</v>
      </c>
      <c r="M31" s="1"/>
      <c r="N31" s="1"/>
      <c r="Q31" s="1"/>
      <c r="R31" s="1"/>
    </row>
    <row r="32" spans="1:28">
      <c r="A32" t="s">
        <v>38</v>
      </c>
      <c r="B32" s="19">
        <v>0.24591947769314482</v>
      </c>
      <c r="C32" s="19">
        <v>0.30385288966725055</v>
      </c>
      <c r="D32" s="19">
        <v>1.0322043309272626</v>
      </c>
      <c r="E32" s="19">
        <v>0.46850000000000003</v>
      </c>
      <c r="F32" s="20">
        <v>-0.25042881646655235</v>
      </c>
      <c r="G32" s="1">
        <v>1.0790754257907542</v>
      </c>
      <c r="H32" s="18">
        <v>0.70940170940170932</v>
      </c>
      <c r="I32" s="11">
        <v>-8.5199999999999998E-2</v>
      </c>
    </row>
    <row r="33" spans="1:31">
      <c r="A33" t="s">
        <v>39</v>
      </c>
      <c r="B33" s="19">
        <v>0.72969543147208116</v>
      </c>
      <c r="C33" s="19">
        <v>0.57270693512304249</v>
      </c>
      <c r="D33" s="19">
        <v>0.15095729013254777</v>
      </c>
      <c r="E33" s="19">
        <v>0.64180000000000004</v>
      </c>
      <c r="F33" s="20">
        <v>-0.3136363636363636</v>
      </c>
      <c r="G33" s="1">
        <v>0.33391003460207602</v>
      </c>
      <c r="H33" s="18">
        <v>0.69382022471910121</v>
      </c>
      <c r="I33" s="10">
        <v>0.50190000000000001</v>
      </c>
    </row>
    <row r="34" spans="1:31">
      <c r="A34" t="s">
        <v>40</v>
      </c>
      <c r="B34" s="19">
        <v>0.37094462540716622</v>
      </c>
      <c r="C34" s="19">
        <v>0.39657135203910809</v>
      </c>
      <c r="D34" s="19">
        <v>0.36208427234856244</v>
      </c>
      <c r="E34" s="19">
        <v>0.29930000000000001</v>
      </c>
      <c r="F34" s="20">
        <v>-9.2110966623320301E-2</v>
      </c>
      <c r="G34" s="1">
        <v>0.36692307692307691</v>
      </c>
      <c r="H34" s="18">
        <v>0.31783205085312805</v>
      </c>
      <c r="I34" s="10">
        <v>0.26879999999999998</v>
      </c>
    </row>
    <row r="35" spans="1:31">
      <c r="A35" t="s">
        <v>59</v>
      </c>
      <c r="B35" s="19">
        <v>10.006435006435009</v>
      </c>
      <c r="C35" s="19">
        <v>5.4019308943089435</v>
      </c>
      <c r="D35" s="19">
        <v>28.8248031496063</v>
      </c>
      <c r="E35" s="21">
        <v>16.978100000000001</v>
      </c>
      <c r="F35" s="20">
        <v>9.3545816733067717</v>
      </c>
      <c r="G35" s="1">
        <v>32.428571428571431</v>
      </c>
      <c r="H35" s="18">
        <v>11.709418837675353</v>
      </c>
      <c r="I35" s="10"/>
    </row>
    <row r="42" spans="1:31">
      <c r="A42" t="s">
        <v>70</v>
      </c>
      <c r="B42" t="s">
        <v>2</v>
      </c>
      <c r="C42" t="s">
        <v>90</v>
      </c>
      <c r="D42" t="s">
        <v>72</v>
      </c>
      <c r="E42" t="s">
        <v>73</v>
      </c>
      <c r="F42" t="s">
        <v>74</v>
      </c>
      <c r="G42" t="s">
        <v>89</v>
      </c>
      <c r="H42" t="s">
        <v>38</v>
      </c>
      <c r="I42" t="s">
        <v>91</v>
      </c>
      <c r="J42" t="s">
        <v>72</v>
      </c>
      <c r="K42" t="s">
        <v>75</v>
      </c>
      <c r="L42" t="s">
        <v>76</v>
      </c>
      <c r="M42" t="s">
        <v>92</v>
      </c>
      <c r="N42" t="s">
        <v>39</v>
      </c>
      <c r="O42" t="s">
        <v>93</v>
      </c>
      <c r="P42" t="s">
        <v>72</v>
      </c>
      <c r="Q42" t="s">
        <v>77</v>
      </c>
      <c r="R42" t="s">
        <v>78</v>
      </c>
      <c r="S42" t="s">
        <v>94</v>
      </c>
      <c r="T42" t="s">
        <v>40</v>
      </c>
      <c r="U42" t="s">
        <v>95</v>
      </c>
      <c r="V42" t="s">
        <v>72</v>
      </c>
      <c r="W42" t="s">
        <v>79</v>
      </c>
      <c r="X42" t="s">
        <v>80</v>
      </c>
      <c r="Y42" t="s">
        <v>96</v>
      </c>
      <c r="Z42" t="s">
        <v>41</v>
      </c>
      <c r="AA42" t="s">
        <v>97</v>
      </c>
      <c r="AB42" t="s">
        <v>72</v>
      </c>
      <c r="AC42" t="s">
        <v>81</v>
      </c>
      <c r="AD42" t="s">
        <v>82</v>
      </c>
      <c r="AE42" t="s">
        <v>98</v>
      </c>
    </row>
    <row r="43" spans="1:31">
      <c r="A43" t="s">
        <v>83</v>
      </c>
      <c r="B43" s="3">
        <v>5846.9</v>
      </c>
      <c r="C43" s="11">
        <v>0.44818694172692464</v>
      </c>
      <c r="D43" s="3">
        <v>7523.2</v>
      </c>
      <c r="E43" s="1">
        <v>10895</v>
      </c>
      <c r="F43" s="11">
        <v>0.92400000000000004</v>
      </c>
      <c r="G43" s="11">
        <v>0.308</v>
      </c>
      <c r="H43">
        <v>358.9</v>
      </c>
      <c r="I43" s="11">
        <v>0.42894736842105252</v>
      </c>
      <c r="J43">
        <v>760</v>
      </c>
      <c r="K43" s="1">
        <v>1086</v>
      </c>
      <c r="L43" s="11">
        <v>0.56899999999999995</v>
      </c>
      <c r="M43" s="11">
        <v>-8.48E-2</v>
      </c>
      <c r="N43">
        <v>280.5</v>
      </c>
      <c r="O43" s="11">
        <v>0.66356135214266709</v>
      </c>
      <c r="P43">
        <v>375.7</v>
      </c>
      <c r="Q43">
        <v>625</v>
      </c>
      <c r="R43" s="11">
        <v>0.77300000000000002</v>
      </c>
      <c r="S43" s="11">
        <v>0.502</v>
      </c>
      <c r="T43" s="3">
        <v>4894.7</v>
      </c>
      <c r="U43" s="11">
        <v>0.36861632128870636</v>
      </c>
      <c r="V43" s="3">
        <v>6307.1</v>
      </c>
      <c r="W43" s="1">
        <v>8632</v>
      </c>
      <c r="X43" s="11">
        <v>0.97699999999999998</v>
      </c>
      <c r="Y43" s="11">
        <v>0.26900000000000002</v>
      </c>
      <c r="Z43">
        <v>294.7</v>
      </c>
      <c r="AA43" s="20">
        <v>9.408163265306122</v>
      </c>
      <c r="AB43">
        <v>49</v>
      </c>
      <c r="AC43">
        <v>510</v>
      </c>
      <c r="AD43" s="11">
        <v>0.995</v>
      </c>
    </row>
    <row r="44" spans="1:31">
      <c r="A44" t="s">
        <v>84</v>
      </c>
      <c r="B44" s="3">
        <v>4051</v>
      </c>
      <c r="C44" s="11">
        <v>0.40967243632906891</v>
      </c>
      <c r="D44" s="3">
        <v>5049.3999999999996</v>
      </c>
      <c r="E44" s="1">
        <v>7118</v>
      </c>
      <c r="F44" s="11">
        <v>0.98</v>
      </c>
      <c r="G44" s="11">
        <v>0.32700000000000001</v>
      </c>
      <c r="H44">
        <v>211.7</v>
      </c>
      <c r="I44" s="11">
        <v>0.20734290421275592</v>
      </c>
      <c r="J44">
        <v>424.9</v>
      </c>
      <c r="K44">
        <v>513</v>
      </c>
      <c r="L44" s="11">
        <v>0.71</v>
      </c>
      <c r="M44" s="11">
        <v>-0.106</v>
      </c>
      <c r="N44">
        <v>178.4</v>
      </c>
      <c r="O44" s="11">
        <v>0.51844660194174752</v>
      </c>
      <c r="P44">
        <v>257.5</v>
      </c>
      <c r="Q44">
        <v>391</v>
      </c>
      <c r="R44" s="11">
        <v>0.78600000000000003</v>
      </c>
      <c r="S44" s="11">
        <v>0.16900000000000001</v>
      </c>
      <c r="T44" s="3">
        <v>3396.4</v>
      </c>
      <c r="U44" s="11">
        <v>0.34465116279069763</v>
      </c>
      <c r="V44" s="3">
        <v>4300</v>
      </c>
      <c r="W44" s="1">
        <v>5782</v>
      </c>
      <c r="X44" s="11">
        <v>1.012</v>
      </c>
      <c r="Y44" s="11">
        <v>0.28399999999999997</v>
      </c>
      <c r="Z44">
        <v>253.7</v>
      </c>
      <c r="AA44" s="20">
        <v>7.9111111111111114</v>
      </c>
      <c r="AB44">
        <v>45</v>
      </c>
      <c r="AC44">
        <v>401</v>
      </c>
      <c r="AD44" s="11">
        <v>1.0900000000000001</v>
      </c>
    </row>
    <row r="45" spans="1:31">
      <c r="A45" t="s">
        <v>85</v>
      </c>
      <c r="B45" s="3">
        <v>3222.9</v>
      </c>
      <c r="C45" s="11">
        <v>0.39201328602702512</v>
      </c>
      <c r="D45" s="3">
        <v>3974.1</v>
      </c>
      <c r="E45" s="1">
        <v>5532</v>
      </c>
      <c r="F45" s="11">
        <v>1.0029999999999999</v>
      </c>
      <c r="G45" s="11">
        <v>0.32500000000000001</v>
      </c>
      <c r="H45">
        <v>100.8</v>
      </c>
      <c r="I45" s="11">
        <v>0.15521855486173064</v>
      </c>
      <c r="J45">
        <v>224.2</v>
      </c>
      <c r="K45">
        <v>259</v>
      </c>
      <c r="L45" s="11">
        <v>0.67</v>
      </c>
      <c r="M45" s="11">
        <v>-0.16</v>
      </c>
      <c r="N45">
        <v>73.599999999999994</v>
      </c>
      <c r="O45" s="11">
        <v>1.2365339578454333</v>
      </c>
      <c r="P45">
        <v>85.4</v>
      </c>
      <c r="Q45">
        <v>191</v>
      </c>
      <c r="R45" s="11">
        <v>0.66500000000000004</v>
      </c>
      <c r="S45" s="11">
        <v>0.55100000000000005</v>
      </c>
      <c r="T45" s="3">
        <v>2822.6</v>
      </c>
      <c r="U45" s="11">
        <v>0.31061890337103626</v>
      </c>
      <c r="V45" s="3">
        <v>3598.3</v>
      </c>
      <c r="W45" s="1">
        <v>4716</v>
      </c>
      <c r="X45" s="11">
        <v>1.0309999999999999</v>
      </c>
      <c r="Y45" s="11">
        <v>0.26</v>
      </c>
      <c r="Z45">
        <v>215.5</v>
      </c>
      <c r="AA45" s="20">
        <v>6.5111111111111111</v>
      </c>
      <c r="AB45">
        <v>45</v>
      </c>
      <c r="AC45">
        <v>338</v>
      </c>
      <c r="AD45" s="11">
        <v>1.1000000000000001</v>
      </c>
    </row>
    <row r="46" spans="1:31">
      <c r="A46" t="s">
        <v>86</v>
      </c>
      <c r="B46">
        <v>828.1</v>
      </c>
      <c r="C46" s="11">
        <v>0.48613193403298349</v>
      </c>
      <c r="D46" s="3">
        <v>1067.2</v>
      </c>
      <c r="E46" s="1">
        <v>1586</v>
      </c>
      <c r="F46" s="11">
        <v>0.89900000000000002</v>
      </c>
      <c r="G46" s="11">
        <v>0.35</v>
      </c>
      <c r="H46">
        <v>110.9</v>
      </c>
      <c r="I46" s="11">
        <v>0.26557050323866482</v>
      </c>
      <c r="J46">
        <v>200.7</v>
      </c>
      <c r="K46">
        <v>254</v>
      </c>
      <c r="L46" s="11">
        <v>0.751</v>
      </c>
      <c r="M46" s="11">
        <v>-4.5400000000000003E-2</v>
      </c>
      <c r="N46">
        <v>104.8</v>
      </c>
      <c r="O46" s="11">
        <v>0.16211504938988974</v>
      </c>
      <c r="P46">
        <v>172.1</v>
      </c>
      <c r="Q46">
        <v>200</v>
      </c>
      <c r="R46" s="11">
        <v>0.90200000000000002</v>
      </c>
      <c r="S46" s="11">
        <v>-0.20499999999999999</v>
      </c>
      <c r="T46">
        <v>573.79999999999995</v>
      </c>
      <c r="U46" s="11">
        <v>0.53668732881649128</v>
      </c>
      <c r="V46">
        <v>693.7</v>
      </c>
      <c r="W46" s="1">
        <v>1066</v>
      </c>
      <c r="X46" s="11">
        <v>0.92700000000000005</v>
      </c>
      <c r="Y46" s="11">
        <v>0.434</v>
      </c>
      <c r="Z46">
        <v>38.1</v>
      </c>
      <c r="AA46" s="20" t="e">
        <v>#DIV/0!</v>
      </c>
      <c r="AB46">
        <v>0</v>
      </c>
      <c r="AC46">
        <v>63</v>
      </c>
      <c r="AD46" s="11">
        <v>1.036</v>
      </c>
    </row>
    <row r="47" spans="1:31">
      <c r="A47" t="s">
        <v>3</v>
      </c>
      <c r="B47" s="3">
        <v>1680.1</v>
      </c>
      <c r="C47" s="11">
        <v>0.52014263276308537</v>
      </c>
      <c r="D47" s="3">
        <v>2355.6999999999998</v>
      </c>
      <c r="E47" s="1">
        <v>3581</v>
      </c>
      <c r="F47" s="11">
        <v>0.80800000000000005</v>
      </c>
      <c r="G47" s="11">
        <v>0.24399999999999999</v>
      </c>
      <c r="H47">
        <v>122.4</v>
      </c>
      <c r="I47" s="11">
        <v>0.79913535084802145</v>
      </c>
      <c r="J47">
        <v>300.7</v>
      </c>
      <c r="K47">
        <v>541</v>
      </c>
      <c r="L47" s="11">
        <v>0.38900000000000001</v>
      </c>
      <c r="M47" s="11">
        <v>-0.112</v>
      </c>
      <c r="N47">
        <v>89.5</v>
      </c>
      <c r="O47" s="11">
        <v>0.76720475785896336</v>
      </c>
      <c r="P47">
        <v>117.7</v>
      </c>
      <c r="Q47">
        <v>208</v>
      </c>
      <c r="R47" s="11">
        <v>0.74</v>
      </c>
      <c r="S47" s="11">
        <v>0.97399999999999998</v>
      </c>
      <c r="T47" s="3">
        <v>1433.1</v>
      </c>
      <c r="U47" s="11">
        <v>0.41160607789244419</v>
      </c>
      <c r="V47" s="3">
        <v>1928.3</v>
      </c>
      <c r="W47" s="1">
        <v>2722</v>
      </c>
      <c r="X47" s="11">
        <v>0.90700000000000003</v>
      </c>
      <c r="Y47" s="11">
        <v>0.22800000000000001</v>
      </c>
      <c r="Z47">
        <v>29</v>
      </c>
      <c r="AA47" s="20">
        <v>23.75</v>
      </c>
      <c r="AB47">
        <v>4</v>
      </c>
      <c r="AC47">
        <v>99</v>
      </c>
      <c r="AD47" s="11">
        <v>0.503</v>
      </c>
    </row>
    <row r="48" spans="1:31">
      <c r="A48" t="s">
        <v>4</v>
      </c>
      <c r="B48">
        <v>115.6</v>
      </c>
      <c r="C48" s="11">
        <v>0.71779141104294486</v>
      </c>
      <c r="D48" s="3">
        <v>114.1</v>
      </c>
      <c r="E48">
        <v>196</v>
      </c>
      <c r="F48" s="11">
        <v>1.016</v>
      </c>
      <c r="G48" s="11">
        <v>0.78900000000000003</v>
      </c>
      <c r="H48">
        <v>24.8</v>
      </c>
      <c r="I48" s="11">
        <v>-0.10144927536231885</v>
      </c>
      <c r="J48">
        <v>34.5</v>
      </c>
      <c r="K48">
        <v>31</v>
      </c>
      <c r="L48" s="11">
        <v>1.363</v>
      </c>
      <c r="M48" s="11">
        <v>0.4</v>
      </c>
      <c r="N48">
        <v>12.7</v>
      </c>
      <c r="O48" s="11">
        <v>51</v>
      </c>
      <c r="P48">
        <v>0.5</v>
      </c>
      <c r="Q48">
        <v>26</v>
      </c>
      <c r="R48" s="11">
        <v>0.82799999999999996</v>
      </c>
      <c r="S48" s="20">
        <v>23.36</v>
      </c>
      <c r="T48">
        <v>65.3</v>
      </c>
      <c r="U48" s="11">
        <v>0.62436548223350252</v>
      </c>
      <c r="V48">
        <v>78.8</v>
      </c>
      <c r="W48">
        <v>128</v>
      </c>
      <c r="X48" s="11">
        <v>0.876</v>
      </c>
      <c r="Y48" s="11">
        <v>0.40100000000000002</v>
      </c>
      <c r="Z48">
        <v>12</v>
      </c>
      <c r="AA48" s="20" t="e">
        <v>#DIV/0!</v>
      </c>
      <c r="AB48">
        <v>0</v>
      </c>
      <c r="AC48">
        <v>10</v>
      </c>
      <c r="AD48" s="11">
        <v>2.1259999999999999</v>
      </c>
    </row>
    <row r="50" spans="1:31" ht="31" customHeight="1">
      <c r="A50" s="28" t="s">
        <v>101</v>
      </c>
      <c r="B50" s="28" t="s">
        <v>88</v>
      </c>
      <c r="C50" s="28" t="s">
        <v>99</v>
      </c>
      <c r="D50" s="28" t="s">
        <v>100</v>
      </c>
    </row>
    <row r="51" spans="1:31" ht="23" customHeight="1">
      <c r="A51" s="24" t="s">
        <v>49</v>
      </c>
      <c r="B51" s="25">
        <v>0.44818694172692464</v>
      </c>
      <c r="C51" s="25">
        <v>0.308</v>
      </c>
      <c r="D51" s="25">
        <f>C51-B51</f>
        <v>-0.14018694172692464</v>
      </c>
      <c r="F51" s="5"/>
      <c r="G51" s="5"/>
      <c r="H51" s="5"/>
      <c r="I51" s="5"/>
    </row>
    <row r="52" spans="1:31" ht="23" customHeight="1">
      <c r="A52" s="26" t="s">
        <v>38</v>
      </c>
      <c r="B52" s="25">
        <v>0.42894736842105252</v>
      </c>
      <c r="C52" s="25">
        <v>-8.48E-2</v>
      </c>
      <c r="D52" s="25">
        <f t="shared" ref="D52:D55" si="23">C52-B52</f>
        <v>-0.51374736842105251</v>
      </c>
    </row>
    <row r="53" spans="1:31" ht="23" customHeight="1">
      <c r="A53" s="26" t="s">
        <v>39</v>
      </c>
      <c r="B53" s="25">
        <v>0.66356135214266709</v>
      </c>
      <c r="C53" s="25">
        <v>0.502</v>
      </c>
      <c r="D53" s="25">
        <f t="shared" si="23"/>
        <v>-0.16156135214266709</v>
      </c>
    </row>
    <row r="54" spans="1:31" ht="23" customHeight="1">
      <c r="A54" s="26" t="s">
        <v>104</v>
      </c>
      <c r="B54" s="25">
        <v>0.36861632128870636</v>
      </c>
      <c r="C54" s="25">
        <v>0.26900000000000002</v>
      </c>
      <c r="D54" s="25">
        <f t="shared" si="23"/>
        <v>-9.9616321288706344E-2</v>
      </c>
    </row>
    <row r="55" spans="1:31" ht="23" customHeight="1">
      <c r="A55" s="29" t="s">
        <v>59</v>
      </c>
      <c r="B55" s="30">
        <v>9.408163265306122</v>
      </c>
      <c r="C55" s="27"/>
      <c r="D55" s="31">
        <f t="shared" si="23"/>
        <v>-9.408163265306122</v>
      </c>
    </row>
    <row r="58" spans="1:31">
      <c r="A58" t="s">
        <v>64</v>
      </c>
      <c r="B58" t="s">
        <v>65</v>
      </c>
      <c r="C58" t="s">
        <v>65</v>
      </c>
      <c r="D58" t="s">
        <v>65</v>
      </c>
      <c r="E58" t="s">
        <v>65</v>
      </c>
      <c r="F58" t="s">
        <v>65</v>
      </c>
      <c r="G58" t="s">
        <v>65</v>
      </c>
      <c r="H58" t="s">
        <v>66</v>
      </c>
      <c r="I58" t="s">
        <v>66</v>
      </c>
      <c r="J58" t="s">
        <v>66</v>
      </c>
      <c r="K58" t="s">
        <v>66</v>
      </c>
      <c r="L58" t="s">
        <v>66</v>
      </c>
      <c r="M58" t="s">
        <v>66</v>
      </c>
      <c r="N58" t="s">
        <v>67</v>
      </c>
      <c r="O58" t="s">
        <v>67</v>
      </c>
      <c r="P58" t="s">
        <v>67</v>
      </c>
      <c r="Q58" t="s">
        <v>67</v>
      </c>
      <c r="R58" t="s">
        <v>67</v>
      </c>
      <c r="S58" t="s">
        <v>67</v>
      </c>
      <c r="T58" t="s">
        <v>68</v>
      </c>
      <c r="U58" t="s">
        <v>68</v>
      </c>
      <c r="V58" t="s">
        <v>68</v>
      </c>
      <c r="W58" t="s">
        <v>68</v>
      </c>
      <c r="X58" t="s">
        <v>68</v>
      </c>
      <c r="Y58" t="s">
        <v>68</v>
      </c>
      <c r="Z58" t="s">
        <v>69</v>
      </c>
      <c r="AA58" t="s">
        <v>69</v>
      </c>
      <c r="AB58" t="s">
        <v>69</v>
      </c>
      <c r="AC58" t="s">
        <v>69</v>
      </c>
      <c r="AD58" t="s">
        <v>69</v>
      </c>
      <c r="AE58" t="s">
        <v>69</v>
      </c>
    </row>
    <row r="59" spans="1:31">
      <c r="A59" t="s">
        <v>70</v>
      </c>
      <c r="B59" t="s">
        <v>2</v>
      </c>
      <c r="C59" t="s">
        <v>71</v>
      </c>
      <c r="D59" t="s">
        <v>72</v>
      </c>
      <c r="E59" t="s">
        <v>73</v>
      </c>
      <c r="F59" t="s">
        <v>74</v>
      </c>
      <c r="H59" t="s">
        <v>38</v>
      </c>
      <c r="I59" t="s">
        <v>71</v>
      </c>
      <c r="J59" t="s">
        <v>72</v>
      </c>
      <c r="K59" t="s">
        <v>75</v>
      </c>
      <c r="L59" t="s">
        <v>76</v>
      </c>
      <c r="N59" t="s">
        <v>39</v>
      </c>
      <c r="O59" t="s">
        <v>71</v>
      </c>
      <c r="P59" t="s">
        <v>72</v>
      </c>
      <c r="Q59" t="s">
        <v>77</v>
      </c>
      <c r="R59" t="s">
        <v>78</v>
      </c>
      <c r="T59" t="s">
        <v>40</v>
      </c>
      <c r="U59" t="s">
        <v>71</v>
      </c>
      <c r="V59" t="s">
        <v>72</v>
      </c>
      <c r="W59" t="s">
        <v>79</v>
      </c>
      <c r="X59" t="s">
        <v>80</v>
      </c>
      <c r="Z59" t="s">
        <v>41</v>
      </c>
      <c r="AA59" t="s">
        <v>71</v>
      </c>
      <c r="AB59" t="s">
        <v>72</v>
      </c>
      <c r="AC59" t="s">
        <v>81</v>
      </c>
      <c r="AD59" t="s">
        <v>82</v>
      </c>
    </row>
    <row r="60" spans="1:31">
      <c r="A60" t="s">
        <v>83</v>
      </c>
      <c r="B60" s="3">
        <v>5426.9</v>
      </c>
      <c r="C60" s="11">
        <v>0.308</v>
      </c>
      <c r="D60" s="3">
        <v>4148.7</v>
      </c>
      <c r="E60" s="1">
        <v>10895</v>
      </c>
      <c r="F60" s="11">
        <v>0.90800000000000003</v>
      </c>
      <c r="G60">
        <v>0.91</v>
      </c>
      <c r="H60">
        <v>327.2</v>
      </c>
      <c r="I60" s="11">
        <v>-8.48E-2</v>
      </c>
      <c r="J60">
        <v>357.6</v>
      </c>
      <c r="K60" s="1">
        <v>1086</v>
      </c>
      <c r="L60" s="11">
        <v>0.54900000000000004</v>
      </c>
      <c r="M60">
        <v>0.55000000000000004</v>
      </c>
      <c r="N60">
        <v>195.7</v>
      </c>
      <c r="O60" s="11">
        <v>0.502</v>
      </c>
      <c r="P60">
        <v>130.30000000000001</v>
      </c>
      <c r="Q60">
        <v>625</v>
      </c>
      <c r="R60" s="11">
        <v>0.57099999999999995</v>
      </c>
      <c r="S60">
        <v>0.56999999999999995</v>
      </c>
      <c r="T60" s="3">
        <v>4624</v>
      </c>
      <c r="U60" s="11">
        <v>0.26900000000000002</v>
      </c>
      <c r="V60" s="3">
        <v>3644.4</v>
      </c>
      <c r="W60" s="1">
        <v>8632</v>
      </c>
      <c r="X60" s="11">
        <v>0.97699999999999998</v>
      </c>
      <c r="Y60">
        <v>0.98</v>
      </c>
      <c r="Z60">
        <v>262.8</v>
      </c>
      <c r="AA60" t="s">
        <v>87</v>
      </c>
      <c r="AB60">
        <v>0</v>
      </c>
      <c r="AC60">
        <v>510</v>
      </c>
      <c r="AD60" s="11">
        <v>0.94</v>
      </c>
      <c r="AE60">
        <v>0.94</v>
      </c>
    </row>
    <row r="61" spans="1:31">
      <c r="A61" t="s">
        <v>84</v>
      </c>
      <c r="B61" s="3">
        <v>3746.6</v>
      </c>
      <c r="C61" s="11">
        <v>0.32700000000000001</v>
      </c>
      <c r="D61" s="3">
        <v>2822.6</v>
      </c>
      <c r="E61" s="1">
        <v>7118</v>
      </c>
      <c r="F61" s="11">
        <v>0.96</v>
      </c>
      <c r="G61">
        <v>0.96</v>
      </c>
      <c r="H61">
        <v>196.3</v>
      </c>
      <c r="I61" s="11">
        <v>-0.106</v>
      </c>
      <c r="J61">
        <v>219.6</v>
      </c>
      <c r="K61">
        <v>513</v>
      </c>
      <c r="L61" s="11">
        <v>0.69699999999999995</v>
      </c>
      <c r="M61">
        <v>0.7</v>
      </c>
      <c r="N61">
        <v>105.1</v>
      </c>
      <c r="O61" s="11">
        <v>0.16900000000000001</v>
      </c>
      <c r="P61">
        <v>89.9</v>
      </c>
      <c r="Q61">
        <v>391</v>
      </c>
      <c r="R61" s="11">
        <v>0.49099999999999999</v>
      </c>
      <c r="S61">
        <v>0.49</v>
      </c>
      <c r="T61" s="3">
        <v>3213</v>
      </c>
      <c r="U61" s="11">
        <v>0.28399999999999997</v>
      </c>
      <c r="V61" s="3">
        <v>2501.4</v>
      </c>
      <c r="W61" s="1">
        <v>5782</v>
      </c>
      <c r="X61" s="11">
        <v>1.0129999999999999</v>
      </c>
      <c r="Y61">
        <v>1.01</v>
      </c>
      <c r="Z61">
        <v>221.9</v>
      </c>
      <c r="AA61" t="s">
        <v>87</v>
      </c>
      <c r="AB61">
        <v>0</v>
      </c>
      <c r="AC61">
        <v>401</v>
      </c>
      <c r="AD61" s="11">
        <v>1.0089999999999999</v>
      </c>
      <c r="AE61">
        <v>1.01</v>
      </c>
    </row>
    <row r="62" spans="1:31">
      <c r="A62" t="s">
        <v>85</v>
      </c>
      <c r="B62" s="3">
        <v>3034.7</v>
      </c>
      <c r="C62" s="11">
        <v>0.32500000000000001</v>
      </c>
      <c r="D62" s="3">
        <v>2290.6</v>
      </c>
      <c r="E62" s="1">
        <v>5532</v>
      </c>
      <c r="F62" s="11">
        <v>1</v>
      </c>
      <c r="G62">
        <v>1</v>
      </c>
      <c r="H62">
        <v>98</v>
      </c>
      <c r="I62" s="11">
        <v>-0.16</v>
      </c>
      <c r="J62">
        <v>116.6</v>
      </c>
      <c r="K62">
        <v>259</v>
      </c>
      <c r="L62" s="11">
        <v>0.68899999999999995</v>
      </c>
      <c r="M62">
        <v>0.69</v>
      </c>
      <c r="N62">
        <v>69</v>
      </c>
      <c r="O62" s="11">
        <v>0.55100000000000005</v>
      </c>
      <c r="P62">
        <v>44.5</v>
      </c>
      <c r="Q62">
        <v>191</v>
      </c>
      <c r="R62" s="11">
        <v>0.66</v>
      </c>
      <c r="S62">
        <v>0.66</v>
      </c>
      <c r="T62" s="3">
        <v>2670.1</v>
      </c>
      <c r="U62" s="11">
        <v>0.26</v>
      </c>
      <c r="V62" s="3">
        <v>2118.4</v>
      </c>
      <c r="W62" s="1">
        <v>4716</v>
      </c>
      <c r="X62" s="11">
        <v>1.0329999999999999</v>
      </c>
      <c r="Y62">
        <v>1.03</v>
      </c>
      <c r="Z62">
        <v>187.8</v>
      </c>
      <c r="AA62" t="s">
        <v>87</v>
      </c>
      <c r="AB62">
        <v>0</v>
      </c>
      <c r="AC62">
        <v>338</v>
      </c>
      <c r="AD62" s="11">
        <v>1.0149999999999999</v>
      </c>
      <c r="AE62">
        <v>1.01</v>
      </c>
    </row>
    <row r="63" spans="1:31">
      <c r="A63" t="s">
        <v>86</v>
      </c>
      <c r="B63">
        <v>711.9</v>
      </c>
      <c r="C63" s="11">
        <v>0.35</v>
      </c>
      <c r="D63">
        <v>527.5</v>
      </c>
      <c r="E63" s="1">
        <v>1586</v>
      </c>
      <c r="F63" s="11">
        <v>0.81799999999999995</v>
      </c>
      <c r="G63">
        <v>0.82</v>
      </c>
      <c r="H63">
        <v>98.4</v>
      </c>
      <c r="I63" s="11">
        <v>-4.5400000000000003E-2</v>
      </c>
      <c r="J63">
        <v>103</v>
      </c>
      <c r="K63">
        <v>254</v>
      </c>
      <c r="L63" s="11">
        <v>0.70599999999999996</v>
      </c>
      <c r="M63">
        <v>0.71</v>
      </c>
      <c r="N63">
        <v>36.200000000000003</v>
      </c>
      <c r="O63" s="11">
        <v>-0.20499999999999999</v>
      </c>
      <c r="P63">
        <v>45.5</v>
      </c>
      <c r="Q63">
        <v>200</v>
      </c>
      <c r="R63" s="11">
        <v>0.33</v>
      </c>
      <c r="S63">
        <v>0.33</v>
      </c>
      <c r="T63">
        <v>542.9</v>
      </c>
      <c r="U63" s="11">
        <v>0.434</v>
      </c>
      <c r="V63">
        <v>378.6</v>
      </c>
      <c r="W63" s="1">
        <v>1066</v>
      </c>
      <c r="X63" s="11">
        <v>0.92800000000000005</v>
      </c>
      <c r="Y63">
        <v>0.93</v>
      </c>
      <c r="Z63">
        <v>34.1</v>
      </c>
      <c r="AA63" t="s">
        <v>87</v>
      </c>
      <c r="AB63">
        <v>0</v>
      </c>
      <c r="AC63">
        <v>63</v>
      </c>
      <c r="AD63" s="11">
        <v>0.98</v>
      </c>
      <c r="AE63">
        <v>0.98</v>
      </c>
    </row>
    <row r="64" spans="1:31">
      <c r="A64" t="s">
        <v>3</v>
      </c>
      <c r="B64" s="3">
        <v>1570.8</v>
      </c>
      <c r="C64" s="11">
        <v>0.24399999999999999</v>
      </c>
      <c r="D64" s="3">
        <v>1262.7</v>
      </c>
      <c r="E64" s="1">
        <v>3581</v>
      </c>
      <c r="F64" s="11">
        <v>0.8</v>
      </c>
      <c r="G64">
        <v>0.8</v>
      </c>
      <c r="H64">
        <v>107.8</v>
      </c>
      <c r="I64" s="11">
        <v>-0.112</v>
      </c>
      <c r="J64">
        <v>121.4</v>
      </c>
      <c r="K64">
        <v>541</v>
      </c>
      <c r="L64" s="11">
        <v>0.36299999999999999</v>
      </c>
      <c r="M64">
        <v>0.36</v>
      </c>
      <c r="N64">
        <v>78.7</v>
      </c>
      <c r="O64" s="11">
        <v>0.97399999999999998</v>
      </c>
      <c r="P64">
        <v>39.799999999999997</v>
      </c>
      <c r="Q64">
        <v>208</v>
      </c>
      <c r="R64" s="11">
        <v>0.68899999999999995</v>
      </c>
      <c r="S64">
        <v>0.69</v>
      </c>
      <c r="T64" s="3">
        <v>1349.5</v>
      </c>
      <c r="U64" s="11">
        <v>0.22800000000000001</v>
      </c>
      <c r="V64" s="3">
        <v>1099.0999999999999</v>
      </c>
      <c r="W64" s="1">
        <v>2722</v>
      </c>
      <c r="X64" s="11">
        <v>0.90400000000000003</v>
      </c>
      <c r="Y64">
        <v>0.9</v>
      </c>
      <c r="Z64">
        <v>28.9</v>
      </c>
      <c r="AA64" t="s">
        <v>87</v>
      </c>
      <c r="AB64">
        <v>0</v>
      </c>
      <c r="AC64">
        <v>99</v>
      </c>
      <c r="AD64" s="11">
        <v>0.53</v>
      </c>
      <c r="AE64">
        <v>0.53</v>
      </c>
    </row>
    <row r="65" spans="1:31">
      <c r="A65" t="s">
        <v>4</v>
      </c>
      <c r="B65">
        <v>109.4</v>
      </c>
      <c r="C65" s="11">
        <v>0.78900000000000003</v>
      </c>
      <c r="D65">
        <v>61.1</v>
      </c>
      <c r="E65">
        <v>196</v>
      </c>
      <c r="F65" s="11">
        <v>1.0169999999999999</v>
      </c>
      <c r="G65">
        <v>1.02</v>
      </c>
      <c r="H65">
        <v>23.2</v>
      </c>
      <c r="I65" s="11">
        <v>0.4</v>
      </c>
      <c r="J65">
        <v>16.600000000000001</v>
      </c>
      <c r="K65">
        <v>31</v>
      </c>
      <c r="L65" s="11">
        <v>1.3460000000000001</v>
      </c>
      <c r="M65">
        <v>1.35</v>
      </c>
      <c r="N65">
        <v>11.8</v>
      </c>
      <c r="O65" s="20">
        <v>23.36</v>
      </c>
      <c r="P65">
        <v>0.5</v>
      </c>
      <c r="Q65">
        <v>26</v>
      </c>
      <c r="R65" s="11">
        <v>0.82</v>
      </c>
      <c r="S65">
        <v>0.82</v>
      </c>
      <c r="T65">
        <v>61.5</v>
      </c>
      <c r="U65" s="11">
        <v>0.40100000000000002</v>
      </c>
      <c r="V65">
        <v>43.9</v>
      </c>
      <c r="W65">
        <v>128</v>
      </c>
      <c r="X65" s="11">
        <v>0.874</v>
      </c>
      <c r="Y65">
        <v>0.87</v>
      </c>
      <c r="Z65">
        <v>12</v>
      </c>
      <c r="AA65" t="s">
        <v>87</v>
      </c>
      <c r="AB65">
        <v>0</v>
      </c>
      <c r="AC65">
        <v>10</v>
      </c>
      <c r="AD65" s="11">
        <v>2.2519999999999998</v>
      </c>
      <c r="AE65">
        <v>2.25</v>
      </c>
    </row>
  </sheetData>
  <phoneticPr fontId="3" type="noConversion"/>
  <conditionalFormatting sqref="D51:D55">
    <cfRule type="iconSet" priority="1">
      <iconSet iconSet="3Symbols2" showValue="0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308E-9C45-7D42-8383-0B3E75A9D7EF}">
  <dimension ref="A1:BA35"/>
  <sheetViews>
    <sheetView zoomScale="107" workbookViewId="0">
      <pane xSplit="1" topLeftCell="B1" activePane="topRight" state="frozen"/>
      <selection pane="topRight" activeCell="AJ3" sqref="AJ3"/>
    </sheetView>
  </sheetViews>
  <sheetFormatPr baseColWidth="10" defaultRowHeight="16"/>
  <cols>
    <col min="1" max="1" width="8.83203125" bestFit="1" customWidth="1"/>
    <col min="2" max="2" width="11.83203125" customWidth="1"/>
    <col min="3" max="3" width="11.6640625" customWidth="1"/>
    <col min="4" max="4" width="14.1640625" customWidth="1"/>
    <col min="5" max="11" width="24.83203125" bestFit="1" customWidth="1"/>
  </cols>
  <sheetData>
    <row r="1" spans="1:53">
      <c r="A1" t="s">
        <v>1</v>
      </c>
      <c r="B1">
        <v>202407</v>
      </c>
      <c r="C1">
        <v>202408</v>
      </c>
      <c r="D1">
        <v>202409</v>
      </c>
      <c r="E1" t="s">
        <v>45</v>
      </c>
      <c r="F1">
        <v>202410</v>
      </c>
      <c r="G1">
        <v>202411</v>
      </c>
      <c r="H1">
        <v>202412</v>
      </c>
      <c r="I1" t="s">
        <v>44</v>
      </c>
      <c r="J1">
        <v>202501</v>
      </c>
      <c r="K1">
        <v>202502</v>
      </c>
      <c r="L1">
        <v>202503</v>
      </c>
      <c r="M1" t="s">
        <v>43</v>
      </c>
      <c r="N1">
        <v>202504</v>
      </c>
      <c r="O1">
        <v>202505</v>
      </c>
      <c r="P1">
        <v>202506</v>
      </c>
      <c r="Q1" t="s">
        <v>42</v>
      </c>
      <c r="R1">
        <v>202507</v>
      </c>
      <c r="S1">
        <v>202508</v>
      </c>
      <c r="T1">
        <v>202509</v>
      </c>
      <c r="U1" t="s">
        <v>7</v>
      </c>
      <c r="V1" t="s">
        <v>48</v>
      </c>
      <c r="W1">
        <v>202510</v>
      </c>
      <c r="X1">
        <v>202511</v>
      </c>
      <c r="Y1">
        <v>202512</v>
      </c>
      <c r="Z1" t="s">
        <v>9</v>
      </c>
      <c r="AA1" t="s">
        <v>47</v>
      </c>
      <c r="AB1">
        <v>202601</v>
      </c>
      <c r="AC1">
        <v>202602</v>
      </c>
      <c r="AD1" t="s">
        <v>54</v>
      </c>
      <c r="AE1">
        <v>202603</v>
      </c>
      <c r="AF1" t="s">
        <v>53</v>
      </c>
      <c r="AG1" t="s">
        <v>32</v>
      </c>
      <c r="AH1" t="s">
        <v>46</v>
      </c>
      <c r="AI1">
        <v>202604</v>
      </c>
      <c r="AJ1" t="s">
        <v>52</v>
      </c>
      <c r="AK1">
        <v>202605</v>
      </c>
      <c r="AL1" t="s">
        <v>35</v>
      </c>
      <c r="AM1" t="s">
        <v>60</v>
      </c>
    </row>
    <row r="2" spans="1:53">
      <c r="A2" t="s">
        <v>4</v>
      </c>
      <c r="B2">
        <v>76</v>
      </c>
      <c r="C2">
        <v>75</v>
      </c>
      <c r="D2">
        <v>83</v>
      </c>
      <c r="E2" s="1">
        <f>B2+C2+D2</f>
        <v>234</v>
      </c>
      <c r="F2">
        <v>84</v>
      </c>
      <c r="G2">
        <v>87</v>
      </c>
      <c r="H2">
        <v>89</v>
      </c>
      <c r="I2" s="1">
        <f>F2+G2+H2</f>
        <v>260</v>
      </c>
      <c r="J2">
        <v>58</v>
      </c>
      <c r="K2">
        <v>92</v>
      </c>
      <c r="L2">
        <v>126</v>
      </c>
      <c r="M2" s="1">
        <f>J2+K2+L2</f>
        <v>276</v>
      </c>
      <c r="N2">
        <v>114</v>
      </c>
      <c r="O2">
        <v>114</v>
      </c>
      <c r="P2">
        <v>124</v>
      </c>
      <c r="Q2" s="1">
        <f>N2+O2+P2</f>
        <v>352</v>
      </c>
      <c r="R2">
        <v>144</v>
      </c>
      <c r="S2">
        <v>134</v>
      </c>
      <c r="T2">
        <v>138</v>
      </c>
      <c r="U2" s="1">
        <f>R2+S2+T2</f>
        <v>416</v>
      </c>
      <c r="V2" s="10">
        <f>U2/E2-1</f>
        <v>0.77777777777777768</v>
      </c>
      <c r="W2">
        <v>118</v>
      </c>
      <c r="X2">
        <v>154</v>
      </c>
      <c r="Y2">
        <v>200</v>
      </c>
      <c r="Z2" s="1">
        <f>W2+X2+Y2</f>
        <v>472</v>
      </c>
      <c r="AA2" s="10">
        <f>Z2/I2-1</f>
        <v>0.81538461538461537</v>
      </c>
      <c r="AB2">
        <v>147</v>
      </c>
      <c r="AC2">
        <v>89</v>
      </c>
      <c r="AD2" s="10">
        <f>AC2/K2-1</f>
        <v>-3.2608695652173947E-2</v>
      </c>
      <c r="AE2">
        <v>223</v>
      </c>
      <c r="AF2" s="10">
        <f>AE2/L2-1</f>
        <v>0.76984126984126977</v>
      </c>
      <c r="AG2" s="1">
        <f>AB2+AC2+AE2</f>
        <v>459</v>
      </c>
      <c r="AH2" s="10">
        <f>AG2/M2-1</f>
        <v>0.66304347826086962</v>
      </c>
      <c r="AI2">
        <v>199</v>
      </c>
      <c r="AJ2" s="10">
        <f>AI2/N2-1</f>
        <v>0.7456140350877194</v>
      </c>
      <c r="AK2">
        <v>109</v>
      </c>
      <c r="AL2" s="1">
        <f>AI2+AK2</f>
        <v>308</v>
      </c>
      <c r="AM2" s="2"/>
      <c r="AO2" s="2"/>
      <c r="AQ2" s="2"/>
      <c r="AS2" s="2"/>
      <c r="AU2" s="2"/>
      <c r="AW2" s="2"/>
      <c r="AY2" s="2"/>
      <c r="BA2" s="2"/>
    </row>
    <row r="3" spans="1:53">
      <c r="A3" t="s">
        <v>3</v>
      </c>
      <c r="B3" s="1">
        <v>1739</v>
      </c>
      <c r="C3" s="1">
        <v>1747</v>
      </c>
      <c r="D3" s="1">
        <v>1761</v>
      </c>
      <c r="E3" s="1">
        <f t="shared" ref="E3:E4" si="0">B3+C3+D3</f>
        <v>5247</v>
      </c>
      <c r="F3" s="1">
        <v>1762</v>
      </c>
      <c r="G3" s="1">
        <v>1735</v>
      </c>
      <c r="H3" s="1">
        <v>2139</v>
      </c>
      <c r="I3" s="1">
        <f>F3+G3+H3</f>
        <v>5636</v>
      </c>
      <c r="J3" s="1">
        <v>1203</v>
      </c>
      <c r="K3" s="1">
        <v>1701</v>
      </c>
      <c r="L3" s="1">
        <v>2330</v>
      </c>
      <c r="M3" s="1">
        <f>J3+K3+L3</f>
        <v>5234</v>
      </c>
      <c r="N3" s="1">
        <v>2299</v>
      </c>
      <c r="O3" s="1">
        <v>2356</v>
      </c>
      <c r="P3" s="1">
        <v>2661</v>
      </c>
      <c r="Q3" s="1">
        <f t="shared" ref="Q3:Q4" si="1">N3+O3+P3</f>
        <v>7316</v>
      </c>
      <c r="R3" s="1">
        <v>2818</v>
      </c>
      <c r="S3" s="1">
        <v>2633</v>
      </c>
      <c r="T3" s="1">
        <v>2526</v>
      </c>
      <c r="U3" s="1">
        <f t="shared" ref="U3:U4" si="2">R3+S3+T3</f>
        <v>7977</v>
      </c>
      <c r="V3" s="10">
        <f>U3/E3-1</f>
        <v>0.5202973127501429</v>
      </c>
      <c r="W3" s="1">
        <v>2542</v>
      </c>
      <c r="X3" s="1">
        <v>2686</v>
      </c>
      <c r="Y3" s="1">
        <v>3082</v>
      </c>
      <c r="Z3" s="1">
        <f t="shared" ref="Z3:Z4" si="3">W3+X3+Y3</f>
        <v>8310</v>
      </c>
      <c r="AA3" s="10">
        <f>Z3/I3-1</f>
        <v>0.47444996451383958</v>
      </c>
      <c r="AB3" s="1">
        <v>3370</v>
      </c>
      <c r="AC3" s="1">
        <v>1662</v>
      </c>
      <c r="AD3" s="10">
        <f t="shared" ref="AD3:AD5" si="4">AC3/K3-1</f>
        <v>-2.2927689594356315E-2</v>
      </c>
      <c r="AE3" s="1">
        <v>4075</v>
      </c>
      <c r="AF3" s="10">
        <f t="shared" ref="AF3:AF5" si="5">AE3/L3-1</f>
        <v>0.74892703862660936</v>
      </c>
      <c r="AG3" s="1">
        <f>AB3+AC3+AE3</f>
        <v>9107</v>
      </c>
      <c r="AH3" s="10">
        <f>AG3/M3-1</f>
        <v>0.73996943064577758</v>
      </c>
      <c r="AI3" s="1">
        <v>3466</v>
      </c>
      <c r="AJ3" s="10">
        <f t="shared" ref="AJ3:AJ5" si="6">AI3/N3-1</f>
        <v>0.50761200521966066</v>
      </c>
      <c r="AK3" s="1">
        <v>1571</v>
      </c>
      <c r="AL3" s="1">
        <f>AI3+AK3</f>
        <v>5037</v>
      </c>
    </row>
    <row r="4" spans="1:53">
      <c r="A4" t="s">
        <v>5</v>
      </c>
      <c r="B4" s="1">
        <v>4308</v>
      </c>
      <c r="C4" s="1">
        <v>4145</v>
      </c>
      <c r="D4" s="1">
        <v>4129</v>
      </c>
      <c r="E4" s="1">
        <f t="shared" si="0"/>
        <v>12582</v>
      </c>
      <c r="F4" s="1">
        <v>4271</v>
      </c>
      <c r="G4" s="1">
        <v>3927</v>
      </c>
      <c r="H4" s="1">
        <v>4225</v>
      </c>
      <c r="I4" s="1">
        <f>F4+G4+H4</f>
        <v>12423</v>
      </c>
      <c r="J4" s="1">
        <v>3011</v>
      </c>
      <c r="K4" s="1">
        <v>3874</v>
      </c>
      <c r="L4" s="1">
        <v>5470</v>
      </c>
      <c r="M4" s="1">
        <f>J4+K4+L4</f>
        <v>12355</v>
      </c>
      <c r="N4" s="1">
        <v>4794</v>
      </c>
      <c r="O4" s="1">
        <v>5027</v>
      </c>
      <c r="P4" s="1">
        <v>5342</v>
      </c>
      <c r="Q4" s="1">
        <f t="shared" si="1"/>
        <v>15163</v>
      </c>
      <c r="R4" s="1">
        <v>5762</v>
      </c>
      <c r="S4" s="1">
        <v>5565</v>
      </c>
      <c r="T4" s="1">
        <v>5848</v>
      </c>
      <c r="U4" s="1">
        <f t="shared" si="2"/>
        <v>17175</v>
      </c>
      <c r="V4" s="10">
        <f t="shared" ref="V4:V5" si="7">U4/E4-1</f>
        <v>0.36504530281354319</v>
      </c>
      <c r="W4" s="1">
        <v>5876</v>
      </c>
      <c r="X4" s="1">
        <v>5638</v>
      </c>
      <c r="Y4" s="1">
        <v>6238</v>
      </c>
      <c r="Z4" s="1">
        <f t="shared" si="3"/>
        <v>17752</v>
      </c>
      <c r="AA4" s="10">
        <f>Z4/I4-1</f>
        <v>0.42896240843596556</v>
      </c>
      <c r="AB4" s="1">
        <v>5897</v>
      </c>
      <c r="AC4" s="1">
        <v>3441</v>
      </c>
      <c r="AD4" s="10">
        <f t="shared" si="4"/>
        <v>-0.11177077955601444</v>
      </c>
      <c r="AE4" s="1">
        <v>7802</v>
      </c>
      <c r="AF4" s="10">
        <f t="shared" si="5"/>
        <v>0.42632541133455204</v>
      </c>
      <c r="AG4" s="1">
        <f t="shared" ref="AG4" si="8">AB4+AC4+AE4</f>
        <v>17140</v>
      </c>
      <c r="AH4" s="10">
        <f>AG4/M4-1</f>
        <v>0.38729259409146088</v>
      </c>
      <c r="AI4" s="1">
        <v>6855</v>
      </c>
      <c r="AJ4" s="10">
        <f t="shared" si="6"/>
        <v>0.42991239048811014</v>
      </c>
      <c r="AK4" s="1">
        <v>3736</v>
      </c>
      <c r="AL4" s="1">
        <f t="shared" ref="AL4" si="9">AI4+AK4</f>
        <v>10591</v>
      </c>
      <c r="AM4" s="2"/>
      <c r="AO4" s="2"/>
      <c r="AQ4" s="2"/>
      <c r="AS4" s="2"/>
      <c r="AU4" s="2"/>
      <c r="AW4" s="2"/>
      <c r="AY4" s="2"/>
      <c r="BA4" s="2"/>
    </row>
    <row r="5" spans="1:53">
      <c r="A5" t="s">
        <v>61</v>
      </c>
      <c r="B5" s="1">
        <f t="shared" ref="B5:U5" si="10">B2+B3+B4</f>
        <v>6123</v>
      </c>
      <c r="C5" s="1">
        <f t="shared" si="10"/>
        <v>5967</v>
      </c>
      <c r="D5" s="1">
        <f t="shared" si="10"/>
        <v>5973</v>
      </c>
      <c r="E5" s="1">
        <f t="shared" si="10"/>
        <v>18063</v>
      </c>
      <c r="F5" s="1">
        <f t="shared" si="10"/>
        <v>6117</v>
      </c>
      <c r="G5" s="1">
        <f t="shared" si="10"/>
        <v>5749</v>
      </c>
      <c r="H5" s="1">
        <f t="shared" si="10"/>
        <v>6453</v>
      </c>
      <c r="I5" s="1">
        <f t="shared" si="10"/>
        <v>18319</v>
      </c>
      <c r="J5" s="1">
        <f t="shared" si="10"/>
        <v>4272</v>
      </c>
      <c r="K5" s="1">
        <f t="shared" si="10"/>
        <v>5667</v>
      </c>
      <c r="L5" s="1">
        <f t="shared" si="10"/>
        <v>7926</v>
      </c>
      <c r="M5" s="1">
        <f t="shared" si="10"/>
        <v>17865</v>
      </c>
      <c r="N5" s="1">
        <f t="shared" si="10"/>
        <v>7207</v>
      </c>
      <c r="O5" s="1">
        <f t="shared" si="10"/>
        <v>7497</v>
      </c>
      <c r="P5" s="1">
        <f t="shared" si="10"/>
        <v>8127</v>
      </c>
      <c r="Q5" s="1">
        <f t="shared" si="10"/>
        <v>22831</v>
      </c>
      <c r="R5" s="1">
        <f t="shared" si="10"/>
        <v>8724</v>
      </c>
      <c r="S5" s="1">
        <f t="shared" si="10"/>
        <v>8332</v>
      </c>
      <c r="T5" s="1">
        <f t="shared" si="10"/>
        <v>8512</v>
      </c>
      <c r="U5" s="1">
        <f t="shared" si="10"/>
        <v>25568</v>
      </c>
      <c r="V5" s="10">
        <f t="shared" si="7"/>
        <v>0.41549022864418972</v>
      </c>
      <c r="W5" s="1">
        <f>W2+W3+W4</f>
        <v>8536</v>
      </c>
      <c r="X5" s="1">
        <f>X2+X3+X4</f>
        <v>8478</v>
      </c>
      <c r="Y5" s="1">
        <f>Y2+Y3+Y4</f>
        <v>9520</v>
      </c>
      <c r="Z5" s="1">
        <f>Z2+Z3+Z4</f>
        <v>26534</v>
      </c>
      <c r="AA5" s="10">
        <f>Z5/I5-1</f>
        <v>0.44844150881598344</v>
      </c>
      <c r="AB5" s="1">
        <f>AB2+AB3+AB4</f>
        <v>9414</v>
      </c>
      <c r="AC5" s="1">
        <f>AC2+AC3+AC4</f>
        <v>5192</v>
      </c>
      <c r="AD5" s="10">
        <f t="shared" si="4"/>
        <v>-8.3818598905946673E-2</v>
      </c>
      <c r="AE5" s="1">
        <f>AE2+AE3+AE4</f>
        <v>12100</v>
      </c>
      <c r="AF5" s="10">
        <f t="shared" si="5"/>
        <v>0.52662124653040632</v>
      </c>
      <c r="AG5" s="1">
        <f>AG2+AG3+AG4</f>
        <v>26706</v>
      </c>
      <c r="AH5" s="10">
        <f>AG5/M5-1</f>
        <v>0.49487825356842996</v>
      </c>
      <c r="AI5" s="1">
        <f>AI2+AI3+AI4</f>
        <v>10520</v>
      </c>
      <c r="AJ5" s="10">
        <f t="shared" si="6"/>
        <v>0.45969196614402663</v>
      </c>
      <c r="AK5" s="1">
        <f>AK2+AK3+AK4</f>
        <v>5416</v>
      </c>
      <c r="AL5" s="1">
        <f>AL2+AL3+AL4</f>
        <v>15936</v>
      </c>
    </row>
    <row r="9" spans="1:53">
      <c r="A9" t="s">
        <v>10</v>
      </c>
      <c r="B9" t="s">
        <v>0</v>
      </c>
      <c r="C9" t="s">
        <v>11</v>
      </c>
      <c r="D9" t="s">
        <v>12</v>
      </c>
      <c r="E9" t="s">
        <v>13</v>
      </c>
      <c r="F9" t="s">
        <v>14</v>
      </c>
      <c r="G9" t="s">
        <v>15</v>
      </c>
      <c r="H9" t="s">
        <v>16</v>
      </c>
      <c r="I9" t="s">
        <v>17</v>
      </c>
      <c r="J9" t="s">
        <v>18</v>
      </c>
      <c r="K9" t="s">
        <v>19</v>
      </c>
    </row>
    <row r="10" spans="1:53">
      <c r="A10" t="s">
        <v>1</v>
      </c>
      <c r="B10" t="s">
        <v>2</v>
      </c>
      <c r="C10" t="s">
        <v>2</v>
      </c>
      <c r="D10" t="s">
        <v>2</v>
      </c>
      <c r="E10" t="s">
        <v>2</v>
      </c>
      <c r="F10" t="s">
        <v>2</v>
      </c>
      <c r="G10" t="s">
        <v>2</v>
      </c>
      <c r="H10" t="s">
        <v>2</v>
      </c>
      <c r="I10" t="s">
        <v>2</v>
      </c>
      <c r="J10" t="s">
        <v>2</v>
      </c>
      <c r="K10" t="s">
        <v>2</v>
      </c>
    </row>
    <row r="11" spans="1:53">
      <c r="A11" t="s">
        <v>4</v>
      </c>
      <c r="B11">
        <v>420.21</v>
      </c>
      <c r="C11">
        <v>43.69</v>
      </c>
      <c r="D11">
        <v>54.09</v>
      </c>
      <c r="E11">
        <v>42.45</v>
      </c>
      <c r="F11">
        <v>43.87</v>
      </c>
      <c r="G11">
        <v>47.87</v>
      </c>
      <c r="H11">
        <v>50.11</v>
      </c>
      <c r="I11">
        <v>43.83</v>
      </c>
      <c r="J11">
        <v>45.91</v>
      </c>
      <c r="K11">
        <v>48.38</v>
      </c>
    </row>
    <row r="12" spans="1:53">
      <c r="A12" t="s">
        <v>3</v>
      </c>
      <c r="B12" s="3">
        <v>7415.93</v>
      </c>
      <c r="C12">
        <v>792.9</v>
      </c>
      <c r="D12" s="3">
        <v>1033.0999999999999</v>
      </c>
      <c r="E12" s="3">
        <v>1007.37</v>
      </c>
      <c r="F12">
        <v>646.80999999999995</v>
      </c>
      <c r="G12">
        <v>665.97</v>
      </c>
      <c r="H12">
        <v>862.12</v>
      </c>
      <c r="I12" s="3">
        <v>1092.94</v>
      </c>
      <c r="J12">
        <v>643.62</v>
      </c>
      <c r="K12">
        <v>671.1</v>
      </c>
    </row>
    <row r="13" spans="1:53">
      <c r="A13" t="s">
        <v>5</v>
      </c>
      <c r="B13" s="3">
        <v>14350.32</v>
      </c>
      <c r="C13" s="3">
        <v>1666.5</v>
      </c>
      <c r="D13" s="3">
        <v>1504.13</v>
      </c>
      <c r="E13" s="3">
        <v>1844.48</v>
      </c>
      <c r="F13" s="3">
        <v>1587.85</v>
      </c>
      <c r="G13" s="3">
        <v>1507.14</v>
      </c>
      <c r="H13" s="3">
        <v>1557.51</v>
      </c>
      <c r="I13" s="3">
        <v>1696.83</v>
      </c>
      <c r="J13" s="3">
        <v>1518.24</v>
      </c>
      <c r="K13" s="3">
        <v>1467.63</v>
      </c>
    </row>
    <row r="18" spans="1:12" s="6" customFormat="1">
      <c r="A18" s="4"/>
      <c r="B18" s="5" t="s">
        <v>6</v>
      </c>
      <c r="C18" s="5" t="s">
        <v>8</v>
      </c>
      <c r="D18" s="5" t="s">
        <v>20</v>
      </c>
      <c r="E18" s="5" t="s">
        <v>21</v>
      </c>
      <c r="F18" s="5" t="s">
        <v>22</v>
      </c>
      <c r="G18" s="5" t="s">
        <v>23</v>
      </c>
      <c r="H18" s="5" t="s">
        <v>24</v>
      </c>
      <c r="I18" s="5" t="s">
        <v>25</v>
      </c>
      <c r="J18" s="5" t="s">
        <v>26</v>
      </c>
      <c r="K18" s="5" t="s">
        <v>27</v>
      </c>
      <c r="L18" s="5"/>
    </row>
    <row r="19" spans="1:12">
      <c r="A19" s="7" t="s">
        <v>4</v>
      </c>
      <c r="B19" s="1">
        <v>416</v>
      </c>
      <c r="C19" s="1">
        <v>472</v>
      </c>
      <c r="D19" s="1">
        <v>459</v>
      </c>
      <c r="E19" s="1">
        <v>308</v>
      </c>
      <c r="F19">
        <v>199</v>
      </c>
      <c r="G19">
        <v>109</v>
      </c>
      <c r="H19">
        <v>47.87</v>
      </c>
      <c r="I19">
        <v>50.11</v>
      </c>
      <c r="J19">
        <v>43.83</v>
      </c>
      <c r="K19">
        <v>45.91</v>
      </c>
      <c r="L19" s="8"/>
    </row>
    <row r="20" spans="1:12">
      <c r="A20" s="7" t="s">
        <v>3</v>
      </c>
      <c r="B20" s="1">
        <v>7977</v>
      </c>
      <c r="C20" s="1">
        <v>8310</v>
      </c>
      <c r="D20" s="1">
        <v>9107</v>
      </c>
      <c r="E20" s="1">
        <v>5037</v>
      </c>
      <c r="F20" s="1">
        <v>3466</v>
      </c>
      <c r="G20" s="1">
        <v>1571</v>
      </c>
      <c r="H20">
        <v>665.97</v>
      </c>
      <c r="I20">
        <v>862.12</v>
      </c>
      <c r="J20" s="3">
        <v>1092.94</v>
      </c>
      <c r="K20">
        <v>643.62</v>
      </c>
      <c r="L20" s="8"/>
    </row>
    <row r="21" spans="1:12">
      <c r="A21" s="7" t="s">
        <v>5</v>
      </c>
      <c r="B21" s="1">
        <v>17175</v>
      </c>
      <c r="C21" s="1">
        <v>17752</v>
      </c>
      <c r="D21" s="1">
        <v>17140</v>
      </c>
      <c r="E21" s="1">
        <v>10591</v>
      </c>
      <c r="F21" s="1">
        <v>6855</v>
      </c>
      <c r="G21" s="1">
        <v>3736</v>
      </c>
      <c r="H21" s="3">
        <v>1507.14</v>
      </c>
      <c r="I21" s="3">
        <v>1557.51</v>
      </c>
      <c r="J21" s="3">
        <v>1696.83</v>
      </c>
      <c r="K21" s="3">
        <v>1518.24</v>
      </c>
      <c r="L21" s="8"/>
    </row>
    <row r="27" spans="1:12" ht="26" customHeight="1">
      <c r="A27" s="28" t="s">
        <v>103</v>
      </c>
      <c r="B27" s="28" t="s">
        <v>88</v>
      </c>
      <c r="C27" s="28" t="s">
        <v>99</v>
      </c>
      <c r="D27" s="28" t="s">
        <v>100</v>
      </c>
    </row>
    <row r="28" spans="1:12" ht="26" customHeight="1">
      <c r="A28" s="24" t="s">
        <v>83</v>
      </c>
      <c r="B28" s="25">
        <v>0.44818694172692464</v>
      </c>
      <c r="C28" s="25">
        <v>0.308</v>
      </c>
      <c r="D28" s="25">
        <f>C28-B28</f>
        <v>-0.14018694172692464</v>
      </c>
    </row>
    <row r="29" spans="1:12" ht="26" customHeight="1">
      <c r="A29" s="24" t="s">
        <v>102</v>
      </c>
      <c r="B29" s="25">
        <v>0.40967243632906891</v>
      </c>
      <c r="C29" s="25">
        <v>0.32700000000000001</v>
      </c>
      <c r="D29" s="25">
        <f t="shared" ref="D29:D31" si="11">C29-B29</f>
        <v>-8.2672436329068899E-2</v>
      </c>
    </row>
    <row r="30" spans="1:12" ht="26" customHeight="1">
      <c r="A30" s="24" t="s">
        <v>3</v>
      </c>
      <c r="B30" s="25">
        <v>0.52014263276308537</v>
      </c>
      <c r="C30" s="25">
        <v>0.24399999999999999</v>
      </c>
      <c r="D30" s="25">
        <f t="shared" si="11"/>
        <v>-0.27614263276308537</v>
      </c>
    </row>
    <row r="31" spans="1:12" ht="26" customHeight="1">
      <c r="A31" s="27" t="s">
        <v>4</v>
      </c>
      <c r="B31" s="31">
        <v>0.71779141104294486</v>
      </c>
      <c r="C31" s="31">
        <v>0.78900000000000003</v>
      </c>
      <c r="D31" s="31">
        <f t="shared" si="11"/>
        <v>7.1208588957055174E-2</v>
      </c>
    </row>
    <row r="32" spans="1:12">
      <c r="A32" s="32"/>
      <c r="B32" s="32"/>
      <c r="C32" s="32"/>
      <c r="D32" s="32"/>
    </row>
    <row r="33" spans="1:4">
      <c r="A33" s="32"/>
      <c r="B33" s="32"/>
      <c r="C33" s="32"/>
      <c r="D33" s="32"/>
    </row>
    <row r="34" spans="1:4">
      <c r="A34" s="32"/>
      <c r="B34" s="32"/>
      <c r="C34" s="32"/>
      <c r="D34" s="32"/>
    </row>
    <row r="35" spans="1:4">
      <c r="A35" s="32"/>
      <c r="B35" s="32"/>
      <c r="C35" s="32"/>
      <c r="D35" s="32"/>
    </row>
  </sheetData>
  <phoneticPr fontId="3" type="noConversion"/>
  <conditionalFormatting sqref="D28:D31">
    <cfRule type="iconSet" priority="2">
      <iconSet iconSet="3Symbols2" showValue="0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1C67-677E-334F-9DC4-41888E6A6A12}">
  <dimension ref="A1:AO19"/>
  <sheetViews>
    <sheetView workbookViewId="0">
      <pane xSplit="2" topLeftCell="C1" activePane="topRight" state="frozen"/>
      <selection pane="topRight" activeCell="AI1" sqref="AI1"/>
    </sheetView>
  </sheetViews>
  <sheetFormatPr baseColWidth="10" defaultRowHeight="16"/>
  <cols>
    <col min="1" max="2" width="6" bestFit="1" customWidth="1"/>
    <col min="3" max="3" width="10" bestFit="1" customWidth="1"/>
    <col min="4" max="11" width="24.83203125" bestFit="1" customWidth="1"/>
    <col min="12" max="12" width="24.83203125" customWidth="1"/>
    <col min="13" max="13" width="24.83203125" bestFit="1" customWidth="1"/>
  </cols>
  <sheetData>
    <row r="1" spans="1:41">
      <c r="A1" t="s">
        <v>28</v>
      </c>
      <c r="B1" t="s">
        <v>1</v>
      </c>
      <c r="C1">
        <v>202407</v>
      </c>
      <c r="D1">
        <v>202408</v>
      </c>
      <c r="E1">
        <v>202409</v>
      </c>
      <c r="F1" t="s">
        <v>45</v>
      </c>
      <c r="G1">
        <v>202410</v>
      </c>
      <c r="H1">
        <v>202411</v>
      </c>
      <c r="I1">
        <v>202412</v>
      </c>
      <c r="J1" t="s">
        <v>44</v>
      </c>
      <c r="K1">
        <v>202501</v>
      </c>
      <c r="L1">
        <v>202502</v>
      </c>
      <c r="M1">
        <v>202503</v>
      </c>
      <c r="N1" t="s">
        <v>43</v>
      </c>
      <c r="O1">
        <v>202504</v>
      </c>
      <c r="P1">
        <v>202505</v>
      </c>
      <c r="Q1">
        <v>202506</v>
      </c>
      <c r="R1" t="s">
        <v>42</v>
      </c>
      <c r="S1">
        <v>202507</v>
      </c>
      <c r="T1">
        <v>202508</v>
      </c>
      <c r="U1">
        <v>202509</v>
      </c>
      <c r="V1" t="s">
        <v>7</v>
      </c>
      <c r="W1" t="s">
        <v>48</v>
      </c>
      <c r="X1">
        <v>202510</v>
      </c>
      <c r="Y1">
        <v>202511</v>
      </c>
      <c r="Z1">
        <v>202512</v>
      </c>
      <c r="AA1" t="s">
        <v>9</v>
      </c>
      <c r="AB1" t="s">
        <v>47</v>
      </c>
      <c r="AC1">
        <v>202601</v>
      </c>
      <c r="AD1">
        <v>202602</v>
      </c>
      <c r="AE1" t="s">
        <v>54</v>
      </c>
      <c r="AF1">
        <v>202603</v>
      </c>
      <c r="AG1" t="s">
        <v>53</v>
      </c>
      <c r="AH1" t="s">
        <v>32</v>
      </c>
      <c r="AI1" t="s">
        <v>46</v>
      </c>
      <c r="AJ1">
        <v>202604</v>
      </c>
      <c r="AK1" t="s">
        <v>52</v>
      </c>
      <c r="AL1">
        <v>202605</v>
      </c>
      <c r="AM1" t="s">
        <v>51</v>
      </c>
      <c r="AN1" t="s">
        <v>35</v>
      </c>
      <c r="AO1" t="s">
        <v>60</v>
      </c>
    </row>
    <row r="2" spans="1:41">
      <c r="A2" t="s">
        <v>29</v>
      </c>
      <c r="B2" t="s">
        <v>4</v>
      </c>
      <c r="C2">
        <v>13</v>
      </c>
      <c r="D2">
        <v>10</v>
      </c>
      <c r="E2">
        <v>5</v>
      </c>
      <c r="F2" s="1">
        <f>C2+D2+E2</f>
        <v>28</v>
      </c>
      <c r="G2">
        <v>6</v>
      </c>
      <c r="H2">
        <v>6</v>
      </c>
      <c r="I2">
        <v>8</v>
      </c>
      <c r="J2" s="1">
        <f>G2+H2+I2</f>
        <v>20</v>
      </c>
      <c r="K2">
        <v>4</v>
      </c>
      <c r="L2">
        <v>6</v>
      </c>
      <c r="M2">
        <v>10</v>
      </c>
      <c r="N2" s="1">
        <f>K2+L2+M2</f>
        <v>20</v>
      </c>
      <c r="O2">
        <v>10</v>
      </c>
      <c r="P2">
        <v>13</v>
      </c>
      <c r="Q2">
        <v>15</v>
      </c>
      <c r="R2" s="1">
        <f>O2+P2+Q2</f>
        <v>38</v>
      </c>
      <c r="S2">
        <v>18</v>
      </c>
      <c r="T2">
        <v>15</v>
      </c>
      <c r="U2">
        <v>17</v>
      </c>
      <c r="V2" s="1">
        <f>S2+T2+U2</f>
        <v>50</v>
      </c>
      <c r="W2" s="10">
        <f t="shared" ref="W2:W9" si="0">V2/F2-1</f>
        <v>0.78571428571428581</v>
      </c>
      <c r="X2">
        <v>18</v>
      </c>
      <c r="Y2">
        <v>22</v>
      </c>
      <c r="Z2">
        <v>38</v>
      </c>
      <c r="AA2" s="1">
        <f>X2+Y2+Z2</f>
        <v>78</v>
      </c>
      <c r="AB2" s="10">
        <f t="shared" ref="AB2:AB9" si="1">AA2/J2-1</f>
        <v>2.9</v>
      </c>
      <c r="AC2">
        <v>25</v>
      </c>
      <c r="AD2">
        <v>12</v>
      </c>
      <c r="AE2" s="10">
        <f>AD2/L2-1</f>
        <v>1</v>
      </c>
      <c r="AF2">
        <v>29</v>
      </c>
      <c r="AG2" s="10">
        <f>AF2/M2-1</f>
        <v>1.9</v>
      </c>
      <c r="AH2" s="1">
        <f>AC2+AD2+AF2</f>
        <v>66</v>
      </c>
      <c r="AI2" s="10">
        <f t="shared" ref="AI2:AI9" si="2">AH2/N2-1</f>
        <v>2.2999999999999998</v>
      </c>
      <c r="AJ2">
        <v>30</v>
      </c>
      <c r="AK2" s="10">
        <f>AJ2/O2-1</f>
        <v>2</v>
      </c>
      <c r="AL2">
        <v>18</v>
      </c>
      <c r="AM2" s="10">
        <v>1.32</v>
      </c>
      <c r="AN2" s="1">
        <f>AJ2+AL2</f>
        <v>48</v>
      </c>
      <c r="AO2" s="22">
        <v>1.69</v>
      </c>
    </row>
    <row r="3" spans="1:41">
      <c r="A3" t="s">
        <v>29</v>
      </c>
      <c r="B3" t="s">
        <v>3</v>
      </c>
      <c r="C3" s="1">
        <v>1068</v>
      </c>
      <c r="D3" s="1">
        <v>1159</v>
      </c>
      <c r="E3" s="1">
        <v>1139</v>
      </c>
      <c r="F3" s="1">
        <f t="shared" ref="F3:F4" si="3">C3+D3+E3</f>
        <v>3366</v>
      </c>
      <c r="G3" s="1">
        <v>1199</v>
      </c>
      <c r="H3" s="1">
        <v>1138</v>
      </c>
      <c r="I3" s="1">
        <v>1480</v>
      </c>
      <c r="J3" s="1">
        <f t="shared" ref="J3:J4" si="4">G3+H3+I3</f>
        <v>3817</v>
      </c>
      <c r="K3">
        <v>794</v>
      </c>
      <c r="L3">
        <v>996</v>
      </c>
      <c r="M3" s="1">
        <v>1432</v>
      </c>
      <c r="N3" s="1">
        <f t="shared" ref="N3:N4" si="5">K3+L3+M3</f>
        <v>3222</v>
      </c>
      <c r="O3" s="1">
        <v>1401</v>
      </c>
      <c r="P3" s="1">
        <v>1447</v>
      </c>
      <c r="Q3" s="1">
        <v>1579</v>
      </c>
      <c r="R3" s="1">
        <f t="shared" ref="R3:R4" si="6">O3+P3+Q3</f>
        <v>4427</v>
      </c>
      <c r="S3" s="1">
        <v>1637</v>
      </c>
      <c r="T3" s="1">
        <v>1666</v>
      </c>
      <c r="U3" s="1">
        <v>1676</v>
      </c>
      <c r="V3" s="1">
        <f t="shared" ref="V3:V4" si="7">S3+T3+U3</f>
        <v>4979</v>
      </c>
      <c r="W3" s="10">
        <f t="shared" si="0"/>
        <v>0.47920380273321439</v>
      </c>
      <c r="X3" s="1">
        <v>1747</v>
      </c>
      <c r="Y3" s="1">
        <v>1810</v>
      </c>
      <c r="Z3" s="1">
        <v>2044</v>
      </c>
      <c r="AA3" s="1">
        <f t="shared" ref="AA3:AA4" si="8">X3+Y3+Z3</f>
        <v>5601</v>
      </c>
      <c r="AB3" s="10">
        <f t="shared" si="1"/>
        <v>0.46738276133088807</v>
      </c>
      <c r="AC3" s="1">
        <v>2213</v>
      </c>
      <c r="AD3" s="1">
        <v>1086</v>
      </c>
      <c r="AE3" s="10">
        <f t="shared" ref="AE3:AE9" si="9">AD3/L3-1</f>
        <v>9.0361445783132543E-2</v>
      </c>
      <c r="AF3" s="1">
        <v>2390</v>
      </c>
      <c r="AG3" s="10">
        <f t="shared" ref="AG3:AG9" si="10">AF3/M3-1</f>
        <v>0.66899441340782118</v>
      </c>
      <c r="AH3" s="1">
        <f t="shared" ref="AH3:AH4" si="11">AC3+AD3+AF3</f>
        <v>5689</v>
      </c>
      <c r="AI3" s="10">
        <f t="shared" si="2"/>
        <v>0.765673494723774</v>
      </c>
      <c r="AJ3" s="1">
        <v>2343</v>
      </c>
      <c r="AK3" s="10">
        <f t="shared" ref="AK3:AK9" si="12">AJ3/O3-1</f>
        <v>0.6723768736616702</v>
      </c>
      <c r="AL3" s="1">
        <v>1030</v>
      </c>
      <c r="AM3" s="10">
        <v>0.27200000000000002</v>
      </c>
      <c r="AN3" s="1">
        <f t="shared" ref="AN3:AN4" si="13">AJ3+AL3</f>
        <v>3373</v>
      </c>
      <c r="AO3" s="23">
        <v>0.52600000000000002</v>
      </c>
    </row>
    <row r="4" spans="1:41">
      <c r="A4" t="s">
        <v>29</v>
      </c>
      <c r="B4" t="s">
        <v>5</v>
      </c>
      <c r="C4" s="1">
        <v>3532</v>
      </c>
      <c r="D4" s="1">
        <v>3444</v>
      </c>
      <c r="E4" s="1">
        <v>3351</v>
      </c>
      <c r="F4" s="1">
        <f t="shared" si="3"/>
        <v>10327</v>
      </c>
      <c r="G4" s="1">
        <v>3547</v>
      </c>
      <c r="H4" s="1">
        <v>3238</v>
      </c>
      <c r="I4" s="1">
        <v>3503</v>
      </c>
      <c r="J4" s="1">
        <f t="shared" si="4"/>
        <v>10288</v>
      </c>
      <c r="K4" s="1">
        <v>2495</v>
      </c>
      <c r="L4" s="1">
        <v>2983</v>
      </c>
      <c r="M4" s="1">
        <v>4365</v>
      </c>
      <c r="N4" s="1">
        <f t="shared" si="5"/>
        <v>9843</v>
      </c>
      <c r="O4" s="1">
        <v>3829</v>
      </c>
      <c r="P4" s="1">
        <v>3961</v>
      </c>
      <c r="Q4" s="1">
        <v>4018</v>
      </c>
      <c r="R4" s="1">
        <f t="shared" si="6"/>
        <v>11808</v>
      </c>
      <c r="S4" s="1">
        <v>4336</v>
      </c>
      <c r="T4" s="1">
        <v>4518</v>
      </c>
      <c r="U4" s="1">
        <v>4639</v>
      </c>
      <c r="V4" s="1">
        <f t="shared" si="7"/>
        <v>13493</v>
      </c>
      <c r="W4" s="10">
        <f t="shared" si="0"/>
        <v>0.3065749975791614</v>
      </c>
      <c r="X4" s="1">
        <v>4907</v>
      </c>
      <c r="Y4" s="1">
        <v>4647</v>
      </c>
      <c r="Z4" s="1">
        <v>5088</v>
      </c>
      <c r="AA4" s="1">
        <f t="shared" si="8"/>
        <v>14642</v>
      </c>
      <c r="AB4" s="10">
        <f t="shared" si="1"/>
        <v>0.42321150855365475</v>
      </c>
      <c r="AC4" s="1">
        <v>4712</v>
      </c>
      <c r="AD4" s="1">
        <v>2794</v>
      </c>
      <c r="AE4" s="10">
        <f t="shared" si="9"/>
        <v>-6.3359034528997604E-2</v>
      </c>
      <c r="AF4" s="1">
        <v>6015</v>
      </c>
      <c r="AG4" s="10">
        <f t="shared" si="10"/>
        <v>0.37800687285223367</v>
      </c>
      <c r="AH4" s="1">
        <f t="shared" si="11"/>
        <v>13521</v>
      </c>
      <c r="AI4" s="10">
        <f t="shared" si="2"/>
        <v>0.37366656507162443</v>
      </c>
      <c r="AJ4" s="1">
        <v>5333</v>
      </c>
      <c r="AK4" s="10">
        <f t="shared" si="12"/>
        <v>0.39279185165839636</v>
      </c>
      <c r="AL4" s="1">
        <v>3025</v>
      </c>
      <c r="AM4" s="10">
        <v>0.32200000000000001</v>
      </c>
      <c r="AN4" s="1">
        <f t="shared" si="13"/>
        <v>8358</v>
      </c>
      <c r="AO4" s="22">
        <v>0.36499999999999999</v>
      </c>
    </row>
    <row r="5" spans="1:41">
      <c r="A5" t="s">
        <v>29</v>
      </c>
      <c r="B5" t="s">
        <v>30</v>
      </c>
      <c r="C5" s="1">
        <v>4613</v>
      </c>
      <c r="D5" s="1">
        <v>4613</v>
      </c>
      <c r="E5" s="1">
        <v>4495</v>
      </c>
      <c r="F5" s="1">
        <f>C5+D5+E5</f>
        <v>13721</v>
      </c>
      <c r="G5" s="1">
        <v>4752</v>
      </c>
      <c r="H5" s="1">
        <v>4382</v>
      </c>
      <c r="I5" s="1">
        <v>4991</v>
      </c>
      <c r="J5" s="1">
        <f>G5+H5+I5</f>
        <v>14125</v>
      </c>
      <c r="K5" s="1">
        <v>3293</v>
      </c>
      <c r="L5" s="1">
        <v>3985</v>
      </c>
      <c r="M5" s="1">
        <v>5808</v>
      </c>
      <c r="N5" s="1">
        <f>K5+L5+M5</f>
        <v>13086</v>
      </c>
      <c r="O5" s="1">
        <v>5240</v>
      </c>
      <c r="P5" s="1">
        <v>5422</v>
      </c>
      <c r="Q5" s="1">
        <v>5612</v>
      </c>
      <c r="R5" s="1">
        <f>O5+P5+Q5</f>
        <v>16274</v>
      </c>
      <c r="S5" s="1">
        <v>5991</v>
      </c>
      <c r="T5" s="1">
        <v>6199</v>
      </c>
      <c r="U5" s="1">
        <v>6332</v>
      </c>
      <c r="V5" s="1">
        <f>S5+T5+U5</f>
        <v>18522</v>
      </c>
      <c r="W5" s="10">
        <f t="shared" si="0"/>
        <v>0.34990161066977632</v>
      </c>
      <c r="X5" s="1">
        <v>6672</v>
      </c>
      <c r="Y5" s="1">
        <v>6479</v>
      </c>
      <c r="Z5" s="1">
        <v>7170</v>
      </c>
      <c r="AA5" s="1">
        <f>X5+Y5+Z5</f>
        <v>20321</v>
      </c>
      <c r="AB5" s="10">
        <f t="shared" si="1"/>
        <v>0.43865486725663727</v>
      </c>
      <c r="AC5" s="1">
        <v>6950</v>
      </c>
      <c r="AD5" s="1">
        <v>3891</v>
      </c>
      <c r="AE5" s="10">
        <f t="shared" si="9"/>
        <v>-2.3588456712672512E-2</v>
      </c>
      <c r="AF5" s="1">
        <v>8434</v>
      </c>
      <c r="AG5" s="10">
        <f t="shared" si="10"/>
        <v>0.45213498622589521</v>
      </c>
      <c r="AH5" s="1">
        <f>AC5+AD5+AF5</f>
        <v>19275</v>
      </c>
      <c r="AI5" s="10">
        <f t="shared" si="2"/>
        <v>0.47294818890417245</v>
      </c>
      <c r="AJ5" s="1">
        <v>7707</v>
      </c>
      <c r="AK5" s="10">
        <f t="shared" si="12"/>
        <v>0.47080152671755715</v>
      </c>
      <c r="AL5" s="1">
        <v>4073</v>
      </c>
      <c r="AM5" s="10">
        <v>0.311</v>
      </c>
      <c r="AN5" s="1">
        <f>AJ5+AL5</f>
        <v>11780</v>
      </c>
      <c r="AO5" s="22">
        <v>0.40899999999999997</v>
      </c>
    </row>
    <row r="6" spans="1:41">
      <c r="A6" t="s">
        <v>31</v>
      </c>
      <c r="B6" t="s">
        <v>4</v>
      </c>
      <c r="C6">
        <v>64</v>
      </c>
      <c r="D6">
        <v>65</v>
      </c>
      <c r="E6">
        <v>78</v>
      </c>
      <c r="F6" s="1">
        <f>C6+D6+E6</f>
        <v>207</v>
      </c>
      <c r="G6">
        <v>78</v>
      </c>
      <c r="H6">
        <v>81</v>
      </c>
      <c r="I6">
        <v>81</v>
      </c>
      <c r="J6" s="1">
        <f>G6+H6+I6</f>
        <v>240</v>
      </c>
      <c r="K6">
        <v>54</v>
      </c>
      <c r="L6">
        <v>86</v>
      </c>
      <c r="M6">
        <v>116</v>
      </c>
      <c r="N6" s="1">
        <f>K6+L6+M6</f>
        <v>256</v>
      </c>
      <c r="O6">
        <v>104</v>
      </c>
      <c r="P6">
        <v>101</v>
      </c>
      <c r="Q6">
        <v>109</v>
      </c>
      <c r="R6" s="1">
        <f>O6+P6+Q6</f>
        <v>314</v>
      </c>
      <c r="S6">
        <v>126</v>
      </c>
      <c r="T6">
        <v>119</v>
      </c>
      <c r="U6">
        <v>120</v>
      </c>
      <c r="V6" s="1">
        <f>S6+T6+U6</f>
        <v>365</v>
      </c>
      <c r="W6" s="10">
        <f t="shared" si="0"/>
        <v>0.76328502415458943</v>
      </c>
      <c r="X6">
        <v>100</v>
      </c>
      <c r="Y6">
        <v>131</v>
      </c>
      <c r="Z6">
        <v>162</v>
      </c>
      <c r="AA6" s="1">
        <f>X6+Y6+Z6</f>
        <v>393</v>
      </c>
      <c r="AB6" s="10">
        <f t="shared" si="1"/>
        <v>0.63749999999999996</v>
      </c>
      <c r="AC6">
        <v>123</v>
      </c>
      <c r="AD6">
        <v>78</v>
      </c>
      <c r="AE6" s="10">
        <f t="shared" si="9"/>
        <v>-9.3023255813953543E-2</v>
      </c>
      <c r="AF6">
        <v>194</v>
      </c>
      <c r="AG6" s="10">
        <f t="shared" si="10"/>
        <v>0.67241379310344818</v>
      </c>
      <c r="AH6" s="1">
        <f>AC6+AD6+AF6</f>
        <v>395</v>
      </c>
      <c r="AI6" s="10">
        <f t="shared" si="2"/>
        <v>0.54296875</v>
      </c>
      <c r="AJ6">
        <v>169</v>
      </c>
      <c r="AK6" s="10">
        <f t="shared" si="12"/>
        <v>0.625</v>
      </c>
      <c r="AL6">
        <v>91</v>
      </c>
      <c r="AM6" s="22">
        <v>0.71</v>
      </c>
      <c r="AN6" s="1">
        <f>AJ6+AL6</f>
        <v>260</v>
      </c>
      <c r="AO6" s="10">
        <v>0.65900000000000003</v>
      </c>
    </row>
    <row r="7" spans="1:41">
      <c r="A7" t="s">
        <v>31</v>
      </c>
      <c r="B7" t="s">
        <v>3</v>
      </c>
      <c r="C7">
        <v>670</v>
      </c>
      <c r="D7">
        <v>588</v>
      </c>
      <c r="E7">
        <v>622</v>
      </c>
      <c r="F7" s="1">
        <f>C7+D7+E7</f>
        <v>1880</v>
      </c>
      <c r="G7">
        <v>563</v>
      </c>
      <c r="H7">
        <v>597</v>
      </c>
      <c r="I7">
        <v>660</v>
      </c>
      <c r="J7" s="1">
        <f>G7+H7+I7</f>
        <v>1820</v>
      </c>
      <c r="K7">
        <v>409</v>
      </c>
      <c r="L7">
        <v>705</v>
      </c>
      <c r="M7">
        <v>899</v>
      </c>
      <c r="N7" s="1">
        <f>K7+L7+M7</f>
        <v>2013</v>
      </c>
      <c r="O7">
        <v>899</v>
      </c>
      <c r="P7">
        <v>908</v>
      </c>
      <c r="Q7" s="1">
        <v>1082</v>
      </c>
      <c r="R7" s="1">
        <f>O7+P7+Q7</f>
        <v>2889</v>
      </c>
      <c r="S7" s="1">
        <v>1181</v>
      </c>
      <c r="T7">
        <v>967</v>
      </c>
      <c r="U7">
        <v>850</v>
      </c>
      <c r="V7" s="1">
        <f>S7+T7+U7</f>
        <v>2998</v>
      </c>
      <c r="W7" s="10">
        <f t="shared" si="0"/>
        <v>0.59468085106382973</v>
      </c>
      <c r="X7">
        <v>795</v>
      </c>
      <c r="Y7">
        <v>876</v>
      </c>
      <c r="Z7" s="1">
        <v>1038</v>
      </c>
      <c r="AA7" s="1">
        <f>X7+Y7+Z7</f>
        <v>2709</v>
      </c>
      <c r="AB7" s="10">
        <f t="shared" si="1"/>
        <v>0.4884615384615385</v>
      </c>
      <c r="AC7" s="1">
        <v>1157</v>
      </c>
      <c r="AD7">
        <v>576</v>
      </c>
      <c r="AE7" s="10">
        <f t="shared" si="9"/>
        <v>-0.18297872340425536</v>
      </c>
      <c r="AF7" s="1">
        <v>1685</v>
      </c>
      <c r="AG7" s="10">
        <f t="shared" si="10"/>
        <v>0.87430478309232473</v>
      </c>
      <c r="AH7" s="1">
        <f>AC7+AD7+AF7</f>
        <v>3418</v>
      </c>
      <c r="AI7" s="10">
        <f t="shared" si="2"/>
        <v>0.69796323894684553</v>
      </c>
      <c r="AJ7" s="1">
        <v>1123</v>
      </c>
      <c r="AK7" s="10">
        <f t="shared" si="12"/>
        <v>0.24916573971078981</v>
      </c>
      <c r="AL7">
        <v>541</v>
      </c>
      <c r="AM7" s="23">
        <v>0.19400000000000001</v>
      </c>
      <c r="AN7" s="1">
        <f>AJ7+AL7</f>
        <v>1664</v>
      </c>
      <c r="AO7" s="19">
        <v>0.23100000000000001</v>
      </c>
    </row>
    <row r="8" spans="1:41">
      <c r="A8" t="s">
        <v>31</v>
      </c>
      <c r="B8" t="s">
        <v>5</v>
      </c>
      <c r="C8">
        <v>776</v>
      </c>
      <c r="D8">
        <v>701</v>
      </c>
      <c r="E8">
        <v>778</v>
      </c>
      <c r="F8" s="1">
        <f>C8+D8+E8</f>
        <v>2255</v>
      </c>
      <c r="G8">
        <v>723</v>
      </c>
      <c r="H8">
        <v>688</v>
      </c>
      <c r="I8">
        <v>722</v>
      </c>
      <c r="J8" s="1">
        <f>G8+H8+I8</f>
        <v>2133</v>
      </c>
      <c r="K8">
        <v>516</v>
      </c>
      <c r="L8">
        <v>891</v>
      </c>
      <c r="M8" s="1">
        <v>1105</v>
      </c>
      <c r="N8" s="1">
        <f>K8+L8+M8</f>
        <v>2512</v>
      </c>
      <c r="O8">
        <v>965</v>
      </c>
      <c r="P8" s="1">
        <v>1066</v>
      </c>
      <c r="Q8" s="1">
        <v>1324</v>
      </c>
      <c r="R8" s="1">
        <f>O8+P8+Q8</f>
        <v>3355</v>
      </c>
      <c r="S8" s="1">
        <v>1426</v>
      </c>
      <c r="T8" s="1">
        <v>1047</v>
      </c>
      <c r="U8" s="1">
        <v>1209</v>
      </c>
      <c r="V8" s="1">
        <f>S8+T8+U8</f>
        <v>3682</v>
      </c>
      <c r="W8" s="10">
        <f t="shared" si="0"/>
        <v>0.63281596452328159</v>
      </c>
      <c r="X8">
        <v>969</v>
      </c>
      <c r="Y8">
        <v>991</v>
      </c>
      <c r="Z8" s="1">
        <v>1150</v>
      </c>
      <c r="AA8" s="1">
        <f>X8+Y8+Z8</f>
        <v>3110</v>
      </c>
      <c r="AB8" s="10">
        <f t="shared" si="1"/>
        <v>0.45804031879981255</v>
      </c>
      <c r="AC8" s="1">
        <v>1185</v>
      </c>
      <c r="AD8">
        <v>648</v>
      </c>
      <c r="AE8" s="10">
        <f t="shared" si="9"/>
        <v>-0.27272727272727271</v>
      </c>
      <c r="AF8" s="1">
        <v>1787</v>
      </c>
      <c r="AG8" s="10">
        <f t="shared" si="10"/>
        <v>0.61719457013574663</v>
      </c>
      <c r="AH8" s="1">
        <f>AC8+AD8+AF8</f>
        <v>3620</v>
      </c>
      <c r="AI8" s="10">
        <f t="shared" si="2"/>
        <v>0.44108280254777066</v>
      </c>
      <c r="AJ8" s="1">
        <v>1522</v>
      </c>
      <c r="AK8" s="10">
        <f t="shared" si="12"/>
        <v>0.57720207253886002</v>
      </c>
      <c r="AL8">
        <v>711</v>
      </c>
      <c r="AM8" s="22">
        <v>0.35</v>
      </c>
      <c r="AN8" s="1">
        <f>AJ8+AL8</f>
        <v>2233</v>
      </c>
      <c r="AO8" s="19">
        <v>0.49700000000000005</v>
      </c>
    </row>
    <row r="9" spans="1:41">
      <c r="A9" t="s">
        <v>31</v>
      </c>
      <c r="B9" t="s">
        <v>30</v>
      </c>
      <c r="C9" s="1">
        <v>1510</v>
      </c>
      <c r="D9" s="1">
        <v>1354</v>
      </c>
      <c r="E9" s="1">
        <v>1478</v>
      </c>
      <c r="F9" s="1">
        <f>C9+D9+E9</f>
        <v>4342</v>
      </c>
      <c r="G9" s="1">
        <v>1365</v>
      </c>
      <c r="H9" s="1">
        <v>1366</v>
      </c>
      <c r="I9" s="1">
        <v>1463</v>
      </c>
      <c r="J9" s="1">
        <f>G9+H9+I9</f>
        <v>4194</v>
      </c>
      <c r="K9">
        <v>979</v>
      </c>
      <c r="L9" s="1">
        <v>1682</v>
      </c>
      <c r="M9" s="1">
        <v>2120</v>
      </c>
      <c r="N9" s="1">
        <f>K9+L9+M9</f>
        <v>4781</v>
      </c>
      <c r="O9" s="1">
        <v>1967</v>
      </c>
      <c r="P9" s="1">
        <v>2075</v>
      </c>
      <c r="Q9" s="1">
        <v>2515</v>
      </c>
      <c r="R9" s="1">
        <f>O9+P9+Q9</f>
        <v>6557</v>
      </c>
      <c r="S9" s="1">
        <v>2734</v>
      </c>
      <c r="T9" s="1">
        <v>2132</v>
      </c>
      <c r="U9" s="1">
        <v>2180</v>
      </c>
      <c r="V9" s="1">
        <f>S9+T9+U9</f>
        <v>7046</v>
      </c>
      <c r="W9" s="10">
        <f t="shared" si="0"/>
        <v>0.6227544910179641</v>
      </c>
      <c r="X9" s="1">
        <v>1865</v>
      </c>
      <c r="Y9" s="1">
        <v>1998</v>
      </c>
      <c r="Z9" s="1">
        <v>2350</v>
      </c>
      <c r="AA9" s="1">
        <f>X9+Y9+Z9</f>
        <v>6213</v>
      </c>
      <c r="AB9" s="10">
        <f t="shared" si="1"/>
        <v>0.48140200286123025</v>
      </c>
      <c r="AC9" s="1">
        <v>2464</v>
      </c>
      <c r="AD9" s="1">
        <v>1301</v>
      </c>
      <c r="AE9" s="10">
        <f t="shared" si="9"/>
        <v>-0.22651605231866823</v>
      </c>
      <c r="AF9" s="1">
        <v>3666</v>
      </c>
      <c r="AG9" s="10">
        <f t="shared" si="10"/>
        <v>0.72924528301886782</v>
      </c>
      <c r="AH9" s="1">
        <f>AC9+AD9+AF9</f>
        <v>7431</v>
      </c>
      <c r="AI9" s="10">
        <f t="shared" si="2"/>
        <v>0.55427734783518101</v>
      </c>
      <c r="AJ9" s="1">
        <v>2814</v>
      </c>
      <c r="AK9" s="10">
        <f t="shared" si="12"/>
        <v>0.43060498220640575</v>
      </c>
      <c r="AL9" s="1">
        <v>1343</v>
      </c>
      <c r="AM9" s="22">
        <v>0.3</v>
      </c>
      <c r="AN9" s="1">
        <f>AJ9+AL9</f>
        <v>4157</v>
      </c>
      <c r="AO9" s="19">
        <v>0.38600000000000001</v>
      </c>
    </row>
    <row r="13" spans="1:41">
      <c r="A13" t="s">
        <v>10</v>
      </c>
      <c r="B13" t="s">
        <v>10</v>
      </c>
      <c r="C13" t="s">
        <v>36</v>
      </c>
      <c r="D13" t="s">
        <v>12</v>
      </c>
      <c r="E13" t="s">
        <v>13</v>
      </c>
      <c r="F13" t="s">
        <v>14</v>
      </c>
      <c r="G13" t="s">
        <v>15</v>
      </c>
      <c r="H13" t="s">
        <v>16</v>
      </c>
      <c r="I13" t="s">
        <v>17</v>
      </c>
      <c r="J13" t="s">
        <v>18</v>
      </c>
      <c r="K13" t="s">
        <v>19</v>
      </c>
    </row>
    <row r="14" spans="1:41">
      <c r="A14" t="s">
        <v>29</v>
      </c>
      <c r="B14" t="s">
        <v>4</v>
      </c>
      <c r="C14">
        <v>5.41</v>
      </c>
      <c r="D14">
        <v>9.6</v>
      </c>
      <c r="E14">
        <v>6.93</v>
      </c>
      <c r="F14">
        <v>6.82</v>
      </c>
      <c r="G14">
        <v>7.01</v>
      </c>
      <c r="H14">
        <v>9.19</v>
      </c>
      <c r="I14">
        <v>4.62</v>
      </c>
      <c r="J14">
        <v>9.93</v>
      </c>
      <c r="K14">
        <v>6.1</v>
      </c>
    </row>
    <row r="15" spans="1:41">
      <c r="A15" t="s">
        <v>29</v>
      </c>
      <c r="B15" t="s">
        <v>3</v>
      </c>
      <c r="C15">
        <v>500.24</v>
      </c>
      <c r="D15">
        <v>632.78</v>
      </c>
      <c r="E15">
        <v>507.96</v>
      </c>
      <c r="F15">
        <v>419.91</v>
      </c>
      <c r="G15">
        <v>423.77</v>
      </c>
      <c r="H15">
        <v>600.82000000000005</v>
      </c>
      <c r="I15">
        <v>783.86</v>
      </c>
      <c r="J15">
        <v>411.63</v>
      </c>
      <c r="K15">
        <v>431.22</v>
      </c>
    </row>
    <row r="16" spans="1:41">
      <c r="A16" t="s">
        <v>29</v>
      </c>
      <c r="B16" t="s">
        <v>5</v>
      </c>
      <c r="C16" s="3">
        <v>1286.8499999999999</v>
      </c>
      <c r="D16" s="3">
        <v>1182.3399999999999</v>
      </c>
      <c r="E16" s="3">
        <v>1463.28</v>
      </c>
      <c r="F16" s="3">
        <v>1282.43</v>
      </c>
      <c r="G16" s="3">
        <v>1144.8599999999999</v>
      </c>
      <c r="H16" s="3">
        <v>1167.75</v>
      </c>
      <c r="I16" s="3">
        <v>1383.04</v>
      </c>
      <c r="J16" s="3">
        <v>1228.82</v>
      </c>
      <c r="K16" s="3">
        <v>1148.6400000000001</v>
      </c>
      <c r="L16" s="3"/>
    </row>
    <row r="17" spans="1:11">
      <c r="A17" t="s">
        <v>31</v>
      </c>
      <c r="B17" t="s">
        <v>4</v>
      </c>
      <c r="C17">
        <v>38.28</v>
      </c>
      <c r="D17">
        <v>44.49</v>
      </c>
      <c r="E17">
        <v>35.520000000000003</v>
      </c>
      <c r="F17">
        <v>37.049999999999997</v>
      </c>
      <c r="G17">
        <v>40.86</v>
      </c>
      <c r="H17">
        <v>40.92</v>
      </c>
      <c r="I17">
        <v>39.200000000000003</v>
      </c>
      <c r="J17">
        <v>35.979999999999997</v>
      </c>
      <c r="K17">
        <v>42.28</v>
      </c>
    </row>
    <row r="18" spans="1:11">
      <c r="A18" t="s">
        <v>31</v>
      </c>
      <c r="B18" t="s">
        <v>3</v>
      </c>
      <c r="C18">
        <v>292.64999999999998</v>
      </c>
      <c r="D18">
        <v>400.32</v>
      </c>
      <c r="E18">
        <v>499.41</v>
      </c>
      <c r="F18">
        <v>226.9</v>
      </c>
      <c r="G18">
        <v>242.2</v>
      </c>
      <c r="H18">
        <v>261.3</v>
      </c>
      <c r="I18">
        <v>309.08</v>
      </c>
      <c r="J18">
        <v>232</v>
      </c>
      <c r="K18">
        <v>239.89</v>
      </c>
    </row>
    <row r="19" spans="1:11">
      <c r="A19" t="s">
        <v>31</v>
      </c>
      <c r="B19" t="s">
        <v>5</v>
      </c>
      <c r="C19">
        <v>379.65</v>
      </c>
      <c r="D19">
        <v>321.79000000000002</v>
      </c>
      <c r="E19">
        <v>381.21</v>
      </c>
      <c r="F19">
        <v>305.43</v>
      </c>
      <c r="G19">
        <v>362.28</v>
      </c>
      <c r="H19">
        <v>389.76</v>
      </c>
      <c r="I19">
        <v>313.79000000000002</v>
      </c>
      <c r="J19">
        <v>289.42</v>
      </c>
      <c r="K19">
        <v>319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E747-1C31-D040-AACC-414196E71D8D}">
  <dimension ref="A1:AO25"/>
  <sheetViews>
    <sheetView workbookViewId="0">
      <pane xSplit="2" topLeftCell="D1" activePane="topRight" state="frozen"/>
      <selection pane="topRight" activeCell="H11" sqref="H11"/>
    </sheetView>
  </sheetViews>
  <sheetFormatPr baseColWidth="10" defaultRowHeight="16"/>
  <cols>
    <col min="8" max="13" width="24.83203125" bestFit="1" customWidth="1"/>
  </cols>
  <sheetData>
    <row r="1" spans="1:41">
      <c r="A1" t="s">
        <v>28</v>
      </c>
      <c r="B1" t="s">
        <v>37</v>
      </c>
      <c r="C1">
        <v>202407</v>
      </c>
      <c r="D1">
        <v>202408</v>
      </c>
      <c r="E1">
        <v>202409</v>
      </c>
      <c r="F1" t="s">
        <v>45</v>
      </c>
      <c r="G1">
        <v>202410</v>
      </c>
      <c r="H1">
        <v>202411</v>
      </c>
      <c r="I1">
        <v>202412</v>
      </c>
      <c r="J1" t="s">
        <v>44</v>
      </c>
      <c r="K1">
        <v>202501</v>
      </c>
      <c r="L1">
        <v>202502</v>
      </c>
      <c r="M1">
        <v>202503</v>
      </c>
      <c r="N1" t="s">
        <v>43</v>
      </c>
      <c r="O1">
        <v>202504</v>
      </c>
      <c r="P1">
        <v>202505</v>
      </c>
      <c r="Q1">
        <v>202506</v>
      </c>
      <c r="R1" t="s">
        <v>42</v>
      </c>
      <c r="S1">
        <v>202507</v>
      </c>
      <c r="T1">
        <v>202508</v>
      </c>
      <c r="U1">
        <v>202509</v>
      </c>
      <c r="V1" t="s">
        <v>7</v>
      </c>
      <c r="W1" t="s">
        <v>48</v>
      </c>
      <c r="X1">
        <v>202510</v>
      </c>
      <c r="Y1">
        <v>202511</v>
      </c>
      <c r="Z1">
        <v>202512</v>
      </c>
      <c r="AA1" t="s">
        <v>9</v>
      </c>
      <c r="AB1" t="s">
        <v>47</v>
      </c>
      <c r="AC1">
        <v>202601</v>
      </c>
      <c r="AD1">
        <v>202602</v>
      </c>
      <c r="AE1" t="s">
        <v>54</v>
      </c>
      <c r="AF1">
        <v>202603</v>
      </c>
      <c r="AG1" t="s">
        <v>53</v>
      </c>
      <c r="AH1" t="s">
        <v>32</v>
      </c>
      <c r="AI1" t="s">
        <v>46</v>
      </c>
      <c r="AJ1">
        <v>202604</v>
      </c>
      <c r="AK1" t="s">
        <v>52</v>
      </c>
      <c r="AL1">
        <v>202605</v>
      </c>
      <c r="AM1" t="s">
        <v>51</v>
      </c>
      <c r="AN1" t="s">
        <v>35</v>
      </c>
      <c r="AO1" t="s">
        <v>60</v>
      </c>
    </row>
    <row r="2" spans="1:41">
      <c r="A2" t="s">
        <v>29</v>
      </c>
      <c r="B2" t="s">
        <v>2</v>
      </c>
      <c r="C2" s="1">
        <v>4613</v>
      </c>
      <c r="D2" s="1">
        <v>4613</v>
      </c>
      <c r="E2" s="1">
        <v>4495</v>
      </c>
      <c r="F2" s="1">
        <f>C2+D2+E2</f>
        <v>13721</v>
      </c>
      <c r="G2" s="1">
        <v>4752</v>
      </c>
      <c r="H2" s="1">
        <v>4382</v>
      </c>
      <c r="I2" s="1">
        <v>4991</v>
      </c>
      <c r="J2" s="1">
        <f>G2+H2+I2</f>
        <v>14125</v>
      </c>
      <c r="K2" s="1">
        <v>3293</v>
      </c>
      <c r="L2" s="1">
        <v>3985</v>
      </c>
      <c r="M2" s="1">
        <v>5808</v>
      </c>
      <c r="N2" s="1">
        <f>K2+L2+M2</f>
        <v>13086</v>
      </c>
      <c r="O2" s="1">
        <v>5240</v>
      </c>
      <c r="P2" s="1">
        <v>5422</v>
      </c>
      <c r="Q2" s="1">
        <v>5612</v>
      </c>
      <c r="R2" s="1">
        <f>O2+P2+Q2</f>
        <v>16274</v>
      </c>
      <c r="S2" s="1">
        <v>5991</v>
      </c>
      <c r="T2" s="1">
        <v>6199</v>
      </c>
      <c r="U2" s="1">
        <v>6334</v>
      </c>
      <c r="V2" s="1">
        <f>S2+T2+U2</f>
        <v>18524</v>
      </c>
      <c r="W2" s="10">
        <f t="shared" ref="W2:W11" si="0">V2/F2-1</f>
        <v>0.35004737264047803</v>
      </c>
      <c r="X2" s="1">
        <v>6672</v>
      </c>
      <c r="Y2" s="1">
        <v>6479</v>
      </c>
      <c r="Z2" s="1">
        <v>7170</v>
      </c>
      <c r="AA2" s="1">
        <f>X2+Y2+Z2</f>
        <v>20321</v>
      </c>
      <c r="AB2" s="10">
        <f t="shared" ref="AB2:AB11" si="1">AA2/J2-1</f>
        <v>0.43865486725663727</v>
      </c>
      <c r="AC2" s="1">
        <v>6950</v>
      </c>
      <c r="AD2" s="1">
        <v>3891</v>
      </c>
      <c r="AE2" s="10">
        <f>AD2/L2-1</f>
        <v>-2.3588456712672512E-2</v>
      </c>
      <c r="AF2" s="1">
        <v>8434</v>
      </c>
      <c r="AG2" s="10">
        <f>AF2/M2-1</f>
        <v>0.45213498622589521</v>
      </c>
      <c r="AH2" s="1">
        <f>AC2+AD2+AF2</f>
        <v>19275</v>
      </c>
      <c r="AI2" s="10">
        <f t="shared" ref="AI2:AI10" si="2">AH2/N2-1</f>
        <v>0.47294818890417245</v>
      </c>
      <c r="AJ2" s="1">
        <v>7707</v>
      </c>
      <c r="AK2" s="10">
        <f>AJ2/O2-1</f>
        <v>0.47080152671755715</v>
      </c>
      <c r="AL2" s="1">
        <v>4326</v>
      </c>
      <c r="AM2" s="10">
        <v>0.311</v>
      </c>
      <c r="AN2" s="1">
        <f>AJ2+AL2</f>
        <v>12033</v>
      </c>
      <c r="AO2" s="22">
        <v>0.40899999999999997</v>
      </c>
    </row>
    <row r="3" spans="1:41">
      <c r="A3" t="s">
        <v>29</v>
      </c>
      <c r="B3" t="s">
        <v>38</v>
      </c>
      <c r="C3">
        <v>227</v>
      </c>
      <c r="D3">
        <v>247</v>
      </c>
      <c r="E3">
        <v>305</v>
      </c>
      <c r="F3" s="1">
        <f t="shared" ref="F3:F11" si="3">C3+D3+E3</f>
        <v>779</v>
      </c>
      <c r="G3">
        <v>324</v>
      </c>
      <c r="H3">
        <v>257</v>
      </c>
      <c r="I3">
        <v>622</v>
      </c>
      <c r="J3" s="1">
        <f t="shared" ref="J3:J11" si="4">G3+H3+I3</f>
        <v>1203</v>
      </c>
      <c r="K3">
        <v>152</v>
      </c>
      <c r="L3">
        <v>223</v>
      </c>
      <c r="M3">
        <v>347</v>
      </c>
      <c r="N3" s="1">
        <f t="shared" ref="N3:N11" si="5">K3+L3+M3</f>
        <v>722</v>
      </c>
      <c r="O3">
        <v>353</v>
      </c>
      <c r="P3">
        <v>353</v>
      </c>
      <c r="Q3">
        <v>380</v>
      </c>
      <c r="R3" s="1">
        <f t="shared" ref="R3:R11" si="6">O3+P3+Q3</f>
        <v>1086</v>
      </c>
      <c r="S3">
        <v>322</v>
      </c>
      <c r="T3">
        <v>315</v>
      </c>
      <c r="U3">
        <v>405</v>
      </c>
      <c r="V3" s="1">
        <f t="shared" ref="V3:V11" si="7">S3+T3+U3</f>
        <v>1042</v>
      </c>
      <c r="W3" s="10">
        <f t="shared" si="0"/>
        <v>0.33761232349165593</v>
      </c>
      <c r="X3">
        <v>397</v>
      </c>
      <c r="Y3">
        <v>469</v>
      </c>
      <c r="Z3">
        <v>688</v>
      </c>
      <c r="AA3" s="1">
        <f t="shared" ref="AA3:AA11" si="8">X3+Y3+Z3</f>
        <v>1554</v>
      </c>
      <c r="AB3" s="10">
        <f t="shared" si="1"/>
        <v>0.29177057356608471</v>
      </c>
      <c r="AC3">
        <v>875</v>
      </c>
      <c r="AD3">
        <v>179</v>
      </c>
      <c r="AE3" s="10">
        <f t="shared" ref="AE3:AE11" si="9">AD3/L3-1</f>
        <v>-0.19730941704035876</v>
      </c>
      <c r="AF3">
        <v>786</v>
      </c>
      <c r="AG3" s="10">
        <f t="shared" ref="AG3:AG11" si="10">AF3/M3-1</f>
        <v>1.2651296829971184</v>
      </c>
      <c r="AH3" s="1">
        <f t="shared" ref="AH3:AH11" si="11">AC3+AD3+AF3</f>
        <v>1840</v>
      </c>
      <c r="AI3" s="10">
        <f t="shared" si="2"/>
        <v>1.5484764542936289</v>
      </c>
      <c r="AJ3">
        <v>834</v>
      </c>
      <c r="AK3" s="10">
        <f t="shared" ref="AK3:AK11" si="12">AJ3/O3-1</f>
        <v>1.3626062322946177</v>
      </c>
      <c r="AL3">
        <v>158</v>
      </c>
      <c r="AM3" s="10">
        <v>-0.17899999999999999</v>
      </c>
      <c r="AN3" s="1">
        <f t="shared" ref="AN3:AN11" si="13">AJ3+AL3</f>
        <v>992</v>
      </c>
      <c r="AO3" s="23">
        <v>0.84299999999999997</v>
      </c>
    </row>
    <row r="4" spans="1:41">
      <c r="A4" t="s">
        <v>29</v>
      </c>
      <c r="B4" t="s">
        <v>39</v>
      </c>
      <c r="C4">
        <v>171</v>
      </c>
      <c r="D4">
        <v>123</v>
      </c>
      <c r="E4">
        <v>185</v>
      </c>
      <c r="F4" s="1">
        <f t="shared" si="3"/>
        <v>479</v>
      </c>
      <c r="G4">
        <v>143</v>
      </c>
      <c r="H4">
        <v>114</v>
      </c>
      <c r="I4">
        <v>260</v>
      </c>
      <c r="J4" s="1">
        <f t="shared" si="4"/>
        <v>517</v>
      </c>
      <c r="K4">
        <v>264</v>
      </c>
      <c r="L4">
        <v>285</v>
      </c>
      <c r="M4">
        <v>317</v>
      </c>
      <c r="N4" s="1">
        <f t="shared" si="5"/>
        <v>866</v>
      </c>
      <c r="O4">
        <v>179</v>
      </c>
      <c r="P4">
        <v>132</v>
      </c>
      <c r="Q4">
        <v>238</v>
      </c>
      <c r="R4" s="1">
        <f t="shared" si="6"/>
        <v>549</v>
      </c>
      <c r="S4">
        <v>155</v>
      </c>
      <c r="T4">
        <v>155</v>
      </c>
      <c r="U4">
        <v>350</v>
      </c>
      <c r="V4" s="1">
        <f t="shared" si="7"/>
        <v>660</v>
      </c>
      <c r="W4" s="10">
        <f t="shared" si="0"/>
        <v>0.37787056367432159</v>
      </c>
      <c r="X4">
        <v>135</v>
      </c>
      <c r="Y4">
        <v>230</v>
      </c>
      <c r="Z4">
        <v>461</v>
      </c>
      <c r="AA4" s="1">
        <f t="shared" si="8"/>
        <v>826</v>
      </c>
      <c r="AB4" s="10">
        <f t="shared" si="1"/>
        <v>0.5976789168278529</v>
      </c>
      <c r="AC4">
        <v>255</v>
      </c>
      <c r="AD4">
        <v>174</v>
      </c>
      <c r="AE4" s="10">
        <f t="shared" si="9"/>
        <v>-0.38947368421052631</v>
      </c>
      <c r="AF4">
        <v>481</v>
      </c>
      <c r="AG4" s="10">
        <f t="shared" si="10"/>
        <v>0.51735015772870652</v>
      </c>
      <c r="AH4" s="1">
        <f t="shared" si="11"/>
        <v>910</v>
      </c>
      <c r="AI4" s="10">
        <f t="shared" si="2"/>
        <v>5.0808314087759765E-2</v>
      </c>
      <c r="AJ4">
        <v>292</v>
      </c>
      <c r="AK4" s="10">
        <f t="shared" si="12"/>
        <v>0.63128491620111737</v>
      </c>
      <c r="AL4">
        <v>117</v>
      </c>
      <c r="AM4" s="10">
        <v>0.70199999999999996</v>
      </c>
      <c r="AN4" s="1">
        <f t="shared" si="13"/>
        <v>409</v>
      </c>
      <c r="AO4" s="22">
        <v>0.65400000000000003</v>
      </c>
    </row>
    <row r="5" spans="1:41">
      <c r="A5" t="s">
        <v>29</v>
      </c>
      <c r="B5" t="s">
        <v>40</v>
      </c>
      <c r="C5" s="1">
        <v>4196</v>
      </c>
      <c r="D5" s="1">
        <v>4240</v>
      </c>
      <c r="E5" s="1">
        <v>3964</v>
      </c>
      <c r="F5" s="1">
        <f t="shared" si="3"/>
        <v>12400</v>
      </c>
      <c r="G5" s="1">
        <v>4187</v>
      </c>
      <c r="H5" s="1">
        <v>3982</v>
      </c>
      <c r="I5" s="1">
        <v>4029</v>
      </c>
      <c r="J5" s="1">
        <f t="shared" si="4"/>
        <v>12198</v>
      </c>
      <c r="K5" s="1">
        <v>2870</v>
      </c>
      <c r="L5" s="1">
        <v>3448</v>
      </c>
      <c r="M5" s="1">
        <v>5117</v>
      </c>
      <c r="N5" s="1">
        <f t="shared" si="5"/>
        <v>11435</v>
      </c>
      <c r="O5" s="1">
        <v>4686</v>
      </c>
      <c r="P5" s="1">
        <v>4887</v>
      </c>
      <c r="Q5" s="1">
        <v>4941</v>
      </c>
      <c r="R5" s="1">
        <f t="shared" si="6"/>
        <v>14514</v>
      </c>
      <c r="S5" s="1">
        <v>5410</v>
      </c>
      <c r="T5" s="1">
        <v>5555</v>
      </c>
      <c r="U5" s="1">
        <v>5283</v>
      </c>
      <c r="V5" s="1">
        <f t="shared" si="7"/>
        <v>16248</v>
      </c>
      <c r="W5" s="10">
        <f t="shared" si="0"/>
        <v>0.31032258064516127</v>
      </c>
      <c r="X5" s="1">
        <v>5910</v>
      </c>
      <c r="Y5" s="1">
        <v>5479</v>
      </c>
      <c r="Z5" s="1">
        <v>5614</v>
      </c>
      <c r="AA5" s="1">
        <f t="shared" si="8"/>
        <v>17003</v>
      </c>
      <c r="AB5" s="10">
        <f t="shared" si="1"/>
        <v>0.39391703557960311</v>
      </c>
      <c r="AC5" s="1">
        <v>5467</v>
      </c>
      <c r="AD5" s="1">
        <v>3354</v>
      </c>
      <c r="AE5" s="10">
        <f t="shared" si="9"/>
        <v>-2.7262180974477968E-2</v>
      </c>
      <c r="AF5" s="1">
        <v>6565</v>
      </c>
      <c r="AG5" s="10">
        <f t="shared" si="10"/>
        <v>0.28297830760211062</v>
      </c>
      <c r="AH5" s="1">
        <f t="shared" si="11"/>
        <v>15386</v>
      </c>
      <c r="AI5" s="10">
        <f t="shared" si="2"/>
        <v>0.34551814604285092</v>
      </c>
      <c r="AJ5" s="1">
        <v>6016</v>
      </c>
      <c r="AK5" s="10">
        <f t="shared" si="12"/>
        <v>0.28382415706359376</v>
      </c>
      <c r="AL5" s="1">
        <v>3822</v>
      </c>
      <c r="AM5" s="10">
        <v>0.26600000000000001</v>
      </c>
      <c r="AN5" s="1">
        <f t="shared" si="13"/>
        <v>9838</v>
      </c>
      <c r="AO5" s="22">
        <v>0.27700000000000002</v>
      </c>
    </row>
    <row r="6" spans="1:41">
      <c r="A6" t="s">
        <v>29</v>
      </c>
      <c r="B6" t="s">
        <v>41</v>
      </c>
      <c r="C6">
        <v>16.3</v>
      </c>
      <c r="D6">
        <v>0.2</v>
      </c>
      <c r="E6">
        <v>39.799999999999997</v>
      </c>
      <c r="F6" s="1">
        <f t="shared" si="3"/>
        <v>56.3</v>
      </c>
      <c r="G6">
        <v>95</v>
      </c>
      <c r="H6">
        <v>25.8</v>
      </c>
      <c r="I6">
        <v>76</v>
      </c>
      <c r="J6" s="1">
        <f t="shared" si="4"/>
        <v>196.8</v>
      </c>
      <c r="K6">
        <v>4</v>
      </c>
      <c r="L6">
        <v>25.1</v>
      </c>
      <c r="M6">
        <v>21.7</v>
      </c>
      <c r="N6" s="1">
        <f t="shared" si="5"/>
        <v>50.8</v>
      </c>
      <c r="O6">
        <v>18.5</v>
      </c>
      <c r="P6">
        <v>45</v>
      </c>
      <c r="Q6">
        <v>48.4</v>
      </c>
      <c r="R6" s="1">
        <f t="shared" si="6"/>
        <v>111.9</v>
      </c>
      <c r="S6">
        <v>99.8</v>
      </c>
      <c r="T6">
        <v>170.4</v>
      </c>
      <c r="U6">
        <v>293.2</v>
      </c>
      <c r="V6" s="1">
        <f t="shared" si="7"/>
        <v>563.4</v>
      </c>
      <c r="W6" s="10">
        <f t="shared" si="0"/>
        <v>9.0071047957371224</v>
      </c>
      <c r="X6">
        <v>225.2</v>
      </c>
      <c r="Y6">
        <v>298.2</v>
      </c>
      <c r="Z6">
        <v>404.1</v>
      </c>
      <c r="AA6" s="1">
        <f t="shared" si="8"/>
        <v>927.5</v>
      </c>
      <c r="AB6" s="10">
        <f t="shared" si="1"/>
        <v>3.7129065040650406</v>
      </c>
      <c r="AC6">
        <v>350</v>
      </c>
      <c r="AD6">
        <v>182</v>
      </c>
      <c r="AE6" s="10">
        <f t="shared" si="9"/>
        <v>6.2509960159362548</v>
      </c>
      <c r="AF6">
        <v>597</v>
      </c>
      <c r="AG6" s="10">
        <f t="shared" si="10"/>
        <v>26.511520737327189</v>
      </c>
      <c r="AH6" s="1">
        <f t="shared" si="11"/>
        <v>1129</v>
      </c>
      <c r="AI6" s="10">
        <f t="shared" si="2"/>
        <v>21.2244094488189</v>
      </c>
      <c r="AJ6">
        <v>560.4</v>
      </c>
      <c r="AK6" s="10">
        <f t="shared" si="12"/>
        <v>29.29189189189189</v>
      </c>
      <c r="AL6">
        <v>226.9</v>
      </c>
      <c r="AN6" s="1">
        <f t="shared" si="13"/>
        <v>787.3</v>
      </c>
    </row>
    <row r="7" spans="1:41">
      <c r="A7" t="s">
        <v>31</v>
      </c>
      <c r="B7" t="s">
        <v>2</v>
      </c>
      <c r="C7" s="1">
        <v>1510</v>
      </c>
      <c r="D7" s="1">
        <v>1354</v>
      </c>
      <c r="E7" s="1">
        <v>1478</v>
      </c>
      <c r="F7" s="1">
        <f t="shared" si="3"/>
        <v>4342</v>
      </c>
      <c r="G7" s="1">
        <v>1365</v>
      </c>
      <c r="H7" s="1">
        <v>1366</v>
      </c>
      <c r="I7" s="1">
        <v>1463</v>
      </c>
      <c r="J7" s="1">
        <f t="shared" si="4"/>
        <v>4194</v>
      </c>
      <c r="K7">
        <v>979</v>
      </c>
      <c r="L7" s="1">
        <v>1682</v>
      </c>
      <c r="M7" s="1">
        <v>2120</v>
      </c>
      <c r="N7" s="1">
        <f t="shared" si="5"/>
        <v>4781</v>
      </c>
      <c r="O7" s="1">
        <v>1967</v>
      </c>
      <c r="P7" s="1">
        <v>2075</v>
      </c>
      <c r="Q7" s="1">
        <v>2515</v>
      </c>
      <c r="R7" s="1">
        <f t="shared" si="6"/>
        <v>6557</v>
      </c>
      <c r="S7" s="1">
        <v>2734</v>
      </c>
      <c r="T7" s="1">
        <v>2132</v>
      </c>
      <c r="U7" s="1">
        <v>2180</v>
      </c>
      <c r="V7" s="1">
        <f t="shared" si="7"/>
        <v>7046</v>
      </c>
      <c r="W7" s="10">
        <f t="shared" si="0"/>
        <v>0.6227544910179641</v>
      </c>
      <c r="X7" s="1">
        <v>1865</v>
      </c>
      <c r="Y7" s="1">
        <v>1998</v>
      </c>
      <c r="Z7" s="1">
        <v>2350</v>
      </c>
      <c r="AA7" s="1">
        <f t="shared" si="8"/>
        <v>6213</v>
      </c>
      <c r="AB7" s="10">
        <f t="shared" si="1"/>
        <v>0.48140200286123025</v>
      </c>
      <c r="AC7" s="1">
        <v>2464</v>
      </c>
      <c r="AD7" s="1">
        <v>1301</v>
      </c>
      <c r="AE7" s="10">
        <f t="shared" si="9"/>
        <v>-0.22651605231866823</v>
      </c>
      <c r="AF7" s="1">
        <v>3666</v>
      </c>
      <c r="AG7" s="10">
        <f t="shared" si="10"/>
        <v>0.72924528301886782</v>
      </c>
      <c r="AH7" s="1">
        <f t="shared" si="11"/>
        <v>7431</v>
      </c>
      <c r="AI7" s="10">
        <f t="shared" si="2"/>
        <v>0.55427734783518101</v>
      </c>
      <c r="AJ7" s="1">
        <v>2814</v>
      </c>
      <c r="AK7" s="10">
        <f t="shared" si="12"/>
        <v>0.43060498220640575</v>
      </c>
      <c r="AL7" s="1">
        <v>1509</v>
      </c>
      <c r="AM7" s="10">
        <v>0.3</v>
      </c>
      <c r="AN7" s="1">
        <f t="shared" si="13"/>
        <v>4323</v>
      </c>
      <c r="AO7" s="22">
        <v>0.38600000000000001</v>
      </c>
    </row>
    <row r="8" spans="1:41">
      <c r="A8" t="s">
        <v>31</v>
      </c>
      <c r="B8" t="s">
        <v>38</v>
      </c>
      <c r="C8">
        <v>331</v>
      </c>
      <c r="D8">
        <v>346</v>
      </c>
      <c r="E8">
        <v>381</v>
      </c>
      <c r="F8" s="1">
        <f t="shared" si="3"/>
        <v>1058</v>
      </c>
      <c r="G8">
        <v>293</v>
      </c>
      <c r="H8">
        <v>350</v>
      </c>
      <c r="I8">
        <v>438</v>
      </c>
      <c r="J8" s="1">
        <f t="shared" si="4"/>
        <v>1081</v>
      </c>
      <c r="K8">
        <v>243</v>
      </c>
      <c r="L8">
        <v>360</v>
      </c>
      <c r="M8">
        <v>475</v>
      </c>
      <c r="N8" s="1">
        <f t="shared" si="5"/>
        <v>1078</v>
      </c>
      <c r="O8">
        <v>466</v>
      </c>
      <c r="P8">
        <v>407</v>
      </c>
      <c r="Q8">
        <v>508</v>
      </c>
      <c r="R8" s="1">
        <f t="shared" si="6"/>
        <v>1381</v>
      </c>
      <c r="S8">
        <v>449</v>
      </c>
      <c r="T8">
        <v>363</v>
      </c>
      <c r="U8">
        <v>438</v>
      </c>
      <c r="V8" s="1">
        <f t="shared" si="7"/>
        <v>1250</v>
      </c>
      <c r="W8" s="10">
        <f t="shared" si="0"/>
        <v>0.18147448015122869</v>
      </c>
      <c r="X8">
        <v>398</v>
      </c>
      <c r="Y8">
        <v>479</v>
      </c>
      <c r="Z8">
        <v>547</v>
      </c>
      <c r="AA8" s="1">
        <f t="shared" si="8"/>
        <v>1424</v>
      </c>
      <c r="AB8" s="10">
        <f t="shared" si="1"/>
        <v>0.31729879740980582</v>
      </c>
      <c r="AC8">
        <v>640</v>
      </c>
      <c r="AD8">
        <v>259</v>
      </c>
      <c r="AE8" s="10">
        <f t="shared" si="9"/>
        <v>-0.28055555555555556</v>
      </c>
      <c r="AF8">
        <v>923</v>
      </c>
      <c r="AG8" s="10">
        <f t="shared" si="10"/>
        <v>0.9431578947368422</v>
      </c>
      <c r="AH8" s="1">
        <f t="shared" si="11"/>
        <v>1822</v>
      </c>
      <c r="AI8" s="10">
        <f t="shared" si="2"/>
        <v>0.69016697588126164</v>
      </c>
      <c r="AJ8">
        <v>566</v>
      </c>
      <c r="AK8" s="10">
        <f t="shared" si="12"/>
        <v>0.21459227467811148</v>
      </c>
      <c r="AL8">
        <v>200</v>
      </c>
      <c r="AM8" s="10">
        <v>1.1299999999999999E-2</v>
      </c>
      <c r="AN8" s="1">
        <f t="shared" si="13"/>
        <v>766</v>
      </c>
      <c r="AO8" s="22">
        <v>0.158</v>
      </c>
    </row>
    <row r="9" spans="1:41">
      <c r="A9" t="s">
        <v>31</v>
      </c>
      <c r="B9" t="s">
        <v>39</v>
      </c>
      <c r="C9">
        <v>114</v>
      </c>
      <c r="D9">
        <v>114</v>
      </c>
      <c r="E9">
        <v>82</v>
      </c>
      <c r="F9" s="1">
        <f t="shared" si="3"/>
        <v>310</v>
      </c>
      <c r="G9">
        <v>112</v>
      </c>
      <c r="H9">
        <v>119</v>
      </c>
      <c r="I9">
        <v>145</v>
      </c>
      <c r="J9" s="1">
        <f t="shared" si="4"/>
        <v>376</v>
      </c>
      <c r="K9">
        <v>76</v>
      </c>
      <c r="L9">
        <v>156</v>
      </c>
      <c r="M9">
        <v>260</v>
      </c>
      <c r="N9" s="1">
        <f t="shared" si="5"/>
        <v>492</v>
      </c>
      <c r="O9">
        <v>177</v>
      </c>
      <c r="P9">
        <v>243</v>
      </c>
      <c r="Q9">
        <v>187</v>
      </c>
      <c r="R9" s="1">
        <f t="shared" si="6"/>
        <v>607</v>
      </c>
      <c r="S9">
        <v>192</v>
      </c>
      <c r="T9">
        <v>259</v>
      </c>
      <c r="U9">
        <v>252</v>
      </c>
      <c r="V9" s="1">
        <f t="shared" si="7"/>
        <v>703</v>
      </c>
      <c r="W9" s="10">
        <f t="shared" si="0"/>
        <v>1.2677419354838708</v>
      </c>
      <c r="X9">
        <v>122</v>
      </c>
      <c r="Y9">
        <v>177</v>
      </c>
      <c r="Z9">
        <v>281</v>
      </c>
      <c r="AA9" s="1">
        <f t="shared" si="8"/>
        <v>580</v>
      </c>
      <c r="AB9" s="10">
        <f t="shared" si="1"/>
        <v>0.54255319148936176</v>
      </c>
      <c r="AC9">
        <v>235</v>
      </c>
      <c r="AD9">
        <v>128</v>
      </c>
      <c r="AE9" s="10">
        <f t="shared" si="9"/>
        <v>-0.17948717948717952</v>
      </c>
      <c r="AF9">
        <v>289</v>
      </c>
      <c r="AG9" s="10">
        <f t="shared" si="10"/>
        <v>0.11153846153846159</v>
      </c>
      <c r="AH9" s="1">
        <f t="shared" si="11"/>
        <v>652</v>
      </c>
      <c r="AI9" s="10">
        <f t="shared" si="2"/>
        <v>0.32520325203252032</v>
      </c>
      <c r="AJ9">
        <v>310</v>
      </c>
      <c r="AK9" s="10">
        <f t="shared" si="12"/>
        <v>0.75141242937853114</v>
      </c>
      <c r="AL9">
        <v>164</v>
      </c>
      <c r="AM9" s="10">
        <v>0.30499999999999999</v>
      </c>
      <c r="AN9" s="1">
        <f t="shared" si="13"/>
        <v>474</v>
      </c>
      <c r="AO9" s="22">
        <v>0.63</v>
      </c>
    </row>
    <row r="10" spans="1:41">
      <c r="A10" t="s">
        <v>31</v>
      </c>
      <c r="B10" t="s">
        <v>40</v>
      </c>
      <c r="C10" s="1">
        <v>1064</v>
      </c>
      <c r="D10">
        <v>883</v>
      </c>
      <c r="E10" s="1">
        <v>1004</v>
      </c>
      <c r="F10" s="1">
        <f t="shared" si="3"/>
        <v>2951</v>
      </c>
      <c r="G10">
        <v>959</v>
      </c>
      <c r="H10">
        <v>897</v>
      </c>
      <c r="I10">
        <v>879</v>
      </c>
      <c r="J10" s="1">
        <f t="shared" si="4"/>
        <v>2735</v>
      </c>
      <c r="K10">
        <v>659</v>
      </c>
      <c r="L10" s="1">
        <v>1166</v>
      </c>
      <c r="M10" s="1">
        <v>1384</v>
      </c>
      <c r="N10" s="1">
        <f t="shared" si="5"/>
        <v>3209</v>
      </c>
      <c r="O10" s="1">
        <v>1291</v>
      </c>
      <c r="P10" s="1">
        <v>1421</v>
      </c>
      <c r="Q10" s="1">
        <v>1785</v>
      </c>
      <c r="R10" s="1">
        <f t="shared" si="6"/>
        <v>4497</v>
      </c>
      <c r="S10" s="1">
        <v>1993</v>
      </c>
      <c r="T10" s="1">
        <v>1407</v>
      </c>
      <c r="U10" s="1">
        <v>1398</v>
      </c>
      <c r="V10" s="1">
        <f t="shared" si="7"/>
        <v>4798</v>
      </c>
      <c r="W10" s="10">
        <f t="shared" si="0"/>
        <v>0.62588952897322936</v>
      </c>
      <c r="X10" s="1">
        <v>1295</v>
      </c>
      <c r="Y10" s="1">
        <v>1237</v>
      </c>
      <c r="Z10" s="1">
        <v>1320</v>
      </c>
      <c r="AA10" s="1">
        <f t="shared" si="8"/>
        <v>3852</v>
      </c>
      <c r="AB10" s="10">
        <f t="shared" si="1"/>
        <v>0.40840950639853757</v>
      </c>
      <c r="AC10" s="1">
        <v>1405</v>
      </c>
      <c r="AD10">
        <v>834</v>
      </c>
      <c r="AE10" s="10">
        <f t="shared" si="9"/>
        <v>-0.28473413379073753</v>
      </c>
      <c r="AF10" s="1">
        <v>2320</v>
      </c>
      <c r="AG10" s="10">
        <f t="shared" si="10"/>
        <v>0.67630057803468202</v>
      </c>
      <c r="AH10" s="1">
        <f t="shared" si="11"/>
        <v>4559</v>
      </c>
      <c r="AI10" s="10">
        <f t="shared" si="2"/>
        <v>0.42069180430040509</v>
      </c>
      <c r="AJ10" s="1">
        <v>1862</v>
      </c>
      <c r="AK10" s="10">
        <f t="shared" si="12"/>
        <v>0.44229279628195206</v>
      </c>
      <c r="AL10" s="1">
        <v>1072</v>
      </c>
      <c r="AM10" s="10">
        <v>0.27899999999999997</v>
      </c>
      <c r="AN10" s="1">
        <f t="shared" si="13"/>
        <v>2934</v>
      </c>
      <c r="AO10" s="22">
        <v>0.38</v>
      </c>
    </row>
    <row r="11" spans="1:41">
      <c r="A11" t="s">
        <v>31</v>
      </c>
      <c r="B11" t="s">
        <v>41</v>
      </c>
      <c r="C11">
        <v>0</v>
      </c>
      <c r="D11">
        <v>10.8</v>
      </c>
      <c r="E11">
        <v>10.5</v>
      </c>
      <c r="F11" s="1">
        <f t="shared" si="3"/>
        <v>21.3</v>
      </c>
      <c r="G11">
        <v>0</v>
      </c>
      <c r="H11">
        <v>0</v>
      </c>
      <c r="I11">
        <v>0</v>
      </c>
      <c r="J11" s="1">
        <f t="shared" si="4"/>
        <v>0</v>
      </c>
      <c r="K11">
        <v>0</v>
      </c>
      <c r="L11">
        <v>0</v>
      </c>
      <c r="M11">
        <v>0</v>
      </c>
      <c r="N11" s="1">
        <f t="shared" si="5"/>
        <v>0</v>
      </c>
      <c r="O11">
        <v>31.4</v>
      </c>
      <c r="P11">
        <v>4</v>
      </c>
      <c r="Q11">
        <v>33.9</v>
      </c>
      <c r="R11" s="1">
        <f t="shared" si="6"/>
        <v>69.3</v>
      </c>
      <c r="S11">
        <v>98.8</v>
      </c>
      <c r="T11">
        <v>103.1</v>
      </c>
      <c r="U11">
        <v>89.9</v>
      </c>
      <c r="V11" s="1">
        <f t="shared" si="7"/>
        <v>291.79999999999995</v>
      </c>
      <c r="W11" s="10">
        <f t="shared" si="0"/>
        <v>12.699530516431922</v>
      </c>
      <c r="X11">
        <v>40.200000000000003</v>
      </c>
      <c r="Y11">
        <v>98.1</v>
      </c>
      <c r="Z11">
        <v>194.1</v>
      </c>
      <c r="AA11" s="1">
        <f t="shared" si="8"/>
        <v>332.4</v>
      </c>
      <c r="AB11" s="10" t="e">
        <f t="shared" si="1"/>
        <v>#DIV/0!</v>
      </c>
      <c r="AC11">
        <v>179.8</v>
      </c>
      <c r="AD11">
        <v>77.900000000000006</v>
      </c>
      <c r="AE11" s="10" t="e">
        <f t="shared" si="9"/>
        <v>#DIV/0!</v>
      </c>
      <c r="AF11">
        <v>128.4</v>
      </c>
      <c r="AG11" s="10" t="e">
        <f t="shared" si="10"/>
        <v>#DIV/0!</v>
      </c>
      <c r="AH11" s="1">
        <f t="shared" si="11"/>
        <v>386.1</v>
      </c>
      <c r="AI11" s="10" t="s">
        <v>62</v>
      </c>
      <c r="AJ11">
        <v>73.8</v>
      </c>
      <c r="AK11" s="10">
        <f t="shared" si="12"/>
        <v>1.3503184713375798</v>
      </c>
      <c r="AL11">
        <v>67.8</v>
      </c>
      <c r="AN11" s="1">
        <f t="shared" si="13"/>
        <v>141.6</v>
      </c>
      <c r="AO11" s="22">
        <v>3.37</v>
      </c>
    </row>
    <row r="15" spans="1:41">
      <c r="A15" t="s">
        <v>28</v>
      </c>
      <c r="B15" t="s">
        <v>37</v>
      </c>
      <c r="C15" t="s">
        <v>0</v>
      </c>
      <c r="D15" t="s">
        <v>11</v>
      </c>
      <c r="E15" t="s">
        <v>12</v>
      </c>
      <c r="F15" t="s">
        <v>13</v>
      </c>
      <c r="G15" t="s">
        <v>14</v>
      </c>
      <c r="H15" t="s">
        <v>15</v>
      </c>
      <c r="I15" t="s">
        <v>16</v>
      </c>
      <c r="J15" t="s">
        <v>17</v>
      </c>
      <c r="K15" t="s">
        <v>18</v>
      </c>
      <c r="L15" t="s">
        <v>19</v>
      </c>
      <c r="M15" t="s">
        <v>63</v>
      </c>
    </row>
    <row r="16" spans="1:41">
      <c r="A16" t="s">
        <v>29</v>
      </c>
      <c r="B16" t="s">
        <v>2</v>
      </c>
      <c r="C16" s="3">
        <v>16319.46</v>
      </c>
      <c r="D16" s="3">
        <v>1792.51</v>
      </c>
      <c r="E16" s="3">
        <v>1824.73</v>
      </c>
      <c r="F16" s="3">
        <v>1978.16</v>
      </c>
      <c r="G16" s="3">
        <v>1709.15</v>
      </c>
      <c r="H16" s="3">
        <v>1575.64</v>
      </c>
      <c r="I16" s="3">
        <v>1777.75</v>
      </c>
      <c r="J16" s="3">
        <v>2171.52</v>
      </c>
      <c r="K16" s="3">
        <v>1650.38</v>
      </c>
      <c r="L16" s="3">
        <v>1585.95</v>
      </c>
      <c r="M16">
        <v>253.66</v>
      </c>
    </row>
    <row r="17" spans="1:13">
      <c r="A17" t="s">
        <v>29</v>
      </c>
      <c r="B17" t="s">
        <v>38</v>
      </c>
      <c r="C17" s="3">
        <v>1539.19</v>
      </c>
      <c r="D17">
        <v>130.57</v>
      </c>
      <c r="E17">
        <v>300.95</v>
      </c>
      <c r="F17">
        <v>194.06</v>
      </c>
      <c r="G17">
        <v>58.16</v>
      </c>
      <c r="H17">
        <v>73.31</v>
      </c>
      <c r="I17">
        <v>246.59</v>
      </c>
      <c r="J17">
        <v>397.05</v>
      </c>
      <c r="K17">
        <v>63.95</v>
      </c>
      <c r="L17">
        <v>64.36</v>
      </c>
      <c r="M17">
        <v>10.18</v>
      </c>
    </row>
    <row r="18" spans="1:13">
      <c r="A18" t="s">
        <v>29</v>
      </c>
      <c r="B18" t="s">
        <v>39</v>
      </c>
      <c r="C18">
        <v>600.53</v>
      </c>
      <c r="D18">
        <v>99.42</v>
      </c>
      <c r="E18">
        <v>57.06</v>
      </c>
      <c r="F18">
        <v>66.959999999999994</v>
      </c>
      <c r="G18">
        <v>46.83</v>
      </c>
      <c r="H18">
        <v>51.22</v>
      </c>
      <c r="I18">
        <v>82.46</v>
      </c>
      <c r="J18">
        <v>83.74</v>
      </c>
      <c r="K18">
        <v>41.06</v>
      </c>
      <c r="L18">
        <v>65.41</v>
      </c>
      <c r="M18">
        <v>6.38</v>
      </c>
    </row>
    <row r="19" spans="1:13">
      <c r="A19" t="s">
        <v>29</v>
      </c>
      <c r="B19" t="s">
        <v>40</v>
      </c>
      <c r="C19" s="3">
        <v>13126.32</v>
      </c>
      <c r="D19" s="3">
        <v>1486.25</v>
      </c>
      <c r="E19" s="3">
        <v>1397.31</v>
      </c>
      <c r="F19" s="3">
        <v>1442.43</v>
      </c>
      <c r="G19" s="3">
        <v>1485.4</v>
      </c>
      <c r="H19" s="3">
        <v>1383.7</v>
      </c>
      <c r="I19" s="3">
        <v>1377.83</v>
      </c>
      <c r="J19" s="3">
        <v>1432.79</v>
      </c>
      <c r="K19" s="3">
        <v>1504.01</v>
      </c>
      <c r="L19" s="3">
        <v>1407.3</v>
      </c>
      <c r="M19">
        <v>209.29</v>
      </c>
    </row>
    <row r="20" spans="1:13">
      <c r="A20" t="s">
        <v>29</v>
      </c>
      <c r="B20" t="s">
        <v>41</v>
      </c>
      <c r="C20" s="3">
        <v>1045.4000000000001</v>
      </c>
      <c r="D20">
        <v>75.2</v>
      </c>
      <c r="E20">
        <v>68.599999999999994</v>
      </c>
      <c r="F20">
        <v>273.7</v>
      </c>
      <c r="G20">
        <v>118</v>
      </c>
      <c r="H20">
        <v>66.400000000000006</v>
      </c>
      <c r="I20">
        <v>70</v>
      </c>
      <c r="J20">
        <v>257.2</v>
      </c>
      <c r="K20">
        <v>40.5</v>
      </c>
      <c r="L20">
        <v>48</v>
      </c>
      <c r="M20">
        <v>27.7</v>
      </c>
    </row>
    <row r="21" spans="1:13">
      <c r="A21" t="s">
        <v>31</v>
      </c>
      <c r="B21" t="s">
        <v>2</v>
      </c>
      <c r="C21" s="3">
        <v>6286.55</v>
      </c>
      <c r="D21">
        <v>710.58</v>
      </c>
      <c r="E21">
        <v>766.6</v>
      </c>
      <c r="F21">
        <v>916.14</v>
      </c>
      <c r="G21">
        <v>569.38</v>
      </c>
      <c r="H21">
        <v>645.34</v>
      </c>
      <c r="I21">
        <v>691.98</v>
      </c>
      <c r="J21">
        <v>662.08</v>
      </c>
      <c r="K21">
        <v>557.4</v>
      </c>
      <c r="L21">
        <v>601.32000000000005</v>
      </c>
      <c r="M21">
        <v>165.74</v>
      </c>
    </row>
    <row r="22" spans="1:13">
      <c r="A22" t="s">
        <v>31</v>
      </c>
      <c r="B22" t="s">
        <v>38</v>
      </c>
      <c r="C22" s="3">
        <v>1444.81</v>
      </c>
      <c r="D22">
        <v>131.72999999999999</v>
      </c>
      <c r="E22">
        <v>259.42</v>
      </c>
      <c r="F22">
        <v>359.35</v>
      </c>
      <c r="G22">
        <v>68.11</v>
      </c>
      <c r="H22">
        <v>110.25</v>
      </c>
      <c r="I22">
        <v>139.02000000000001</v>
      </c>
      <c r="J22">
        <v>187.64</v>
      </c>
      <c r="K22">
        <v>75.44</v>
      </c>
      <c r="L22">
        <v>92.36</v>
      </c>
      <c r="M22">
        <v>21.48</v>
      </c>
    </row>
    <row r="23" spans="1:13">
      <c r="A23" t="s">
        <v>31</v>
      </c>
      <c r="B23" t="s">
        <v>39</v>
      </c>
      <c r="C23">
        <v>628.38</v>
      </c>
      <c r="D23">
        <v>51.31</v>
      </c>
      <c r="E23">
        <v>48.15</v>
      </c>
      <c r="F23">
        <v>82.01</v>
      </c>
      <c r="G23">
        <v>23.82</v>
      </c>
      <c r="H23">
        <v>75.540000000000006</v>
      </c>
      <c r="I23">
        <v>109.25</v>
      </c>
      <c r="J23">
        <v>75.69</v>
      </c>
      <c r="K23">
        <v>29.07</v>
      </c>
      <c r="L23">
        <v>55.05</v>
      </c>
      <c r="M23">
        <v>78.489999999999995</v>
      </c>
    </row>
    <row r="24" spans="1:13">
      <c r="A24" t="s">
        <v>31</v>
      </c>
      <c r="B24" t="s">
        <v>40</v>
      </c>
      <c r="C24" s="3">
        <v>4024.69</v>
      </c>
      <c r="D24">
        <v>515.04999999999995</v>
      </c>
      <c r="E24">
        <v>445.09</v>
      </c>
      <c r="F24">
        <v>417.41</v>
      </c>
      <c r="G24">
        <v>474.54</v>
      </c>
      <c r="H24">
        <v>454.1</v>
      </c>
      <c r="I24">
        <v>430.51</v>
      </c>
      <c r="J24">
        <v>365.15</v>
      </c>
      <c r="K24">
        <v>426.47</v>
      </c>
      <c r="L24">
        <v>434.94</v>
      </c>
      <c r="M24">
        <v>61.43</v>
      </c>
    </row>
    <row r="25" spans="1:13">
      <c r="A25" t="s">
        <v>31</v>
      </c>
      <c r="B25" t="s">
        <v>41</v>
      </c>
      <c r="C25">
        <v>178.5</v>
      </c>
      <c r="D25">
        <v>10.9</v>
      </c>
      <c r="E25">
        <v>12.6</v>
      </c>
      <c r="F25">
        <v>57</v>
      </c>
      <c r="G25">
        <v>2.5</v>
      </c>
      <c r="H25">
        <v>5</v>
      </c>
      <c r="I25">
        <v>12.5</v>
      </c>
      <c r="J25">
        <v>31.9</v>
      </c>
      <c r="K25">
        <v>24.6</v>
      </c>
      <c r="L25">
        <v>17.3</v>
      </c>
      <c r="M25">
        <v>4.2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28C1-EF26-734A-A563-992F533F2048}">
  <sheetPr filterMode="1"/>
  <dimension ref="A1:AO42"/>
  <sheetViews>
    <sheetView topLeftCell="A17" workbookViewId="0">
      <pane xSplit="2" topLeftCell="C1" activePane="topRight" state="frozen"/>
      <selection pane="topRight" activeCell="E40" sqref="E40"/>
    </sheetView>
  </sheetViews>
  <sheetFormatPr baseColWidth="10" defaultRowHeight="16"/>
  <cols>
    <col min="1" max="1" width="6" bestFit="1" customWidth="1"/>
    <col min="2" max="2" width="14.1640625" bestFit="1" customWidth="1"/>
    <col min="3" max="3" width="10" bestFit="1" customWidth="1"/>
    <col min="4" max="11" width="24.83203125" bestFit="1" customWidth="1"/>
    <col min="12" max="12" width="8" bestFit="1" customWidth="1"/>
  </cols>
  <sheetData>
    <row r="1" spans="1:41">
      <c r="A1" t="s">
        <v>1</v>
      </c>
      <c r="B1" t="s">
        <v>37</v>
      </c>
      <c r="C1">
        <v>202407</v>
      </c>
      <c r="D1">
        <v>202408</v>
      </c>
      <c r="E1">
        <v>202409</v>
      </c>
      <c r="F1" t="s">
        <v>45</v>
      </c>
      <c r="G1">
        <v>202410</v>
      </c>
      <c r="H1">
        <v>202411</v>
      </c>
      <c r="I1">
        <v>202412</v>
      </c>
      <c r="J1" t="s">
        <v>44</v>
      </c>
      <c r="K1">
        <v>202501</v>
      </c>
      <c r="L1">
        <v>202502</v>
      </c>
      <c r="M1">
        <v>202503</v>
      </c>
      <c r="N1" t="s">
        <v>43</v>
      </c>
      <c r="O1">
        <v>202504</v>
      </c>
      <c r="P1">
        <v>202505</v>
      </c>
      <c r="Q1">
        <v>202506</v>
      </c>
      <c r="R1" t="s">
        <v>42</v>
      </c>
      <c r="S1">
        <v>202507</v>
      </c>
      <c r="T1">
        <v>202508</v>
      </c>
      <c r="U1">
        <v>202509</v>
      </c>
      <c r="V1" t="s">
        <v>7</v>
      </c>
      <c r="W1" t="s">
        <v>48</v>
      </c>
      <c r="X1">
        <v>202510</v>
      </c>
      <c r="Y1">
        <v>202511</v>
      </c>
      <c r="Z1">
        <v>202512</v>
      </c>
      <c r="AA1" t="s">
        <v>9</v>
      </c>
      <c r="AB1" t="s">
        <v>47</v>
      </c>
      <c r="AC1">
        <v>202601</v>
      </c>
      <c r="AD1">
        <v>202602</v>
      </c>
      <c r="AE1" t="s">
        <v>54</v>
      </c>
      <c r="AF1">
        <v>202603</v>
      </c>
      <c r="AG1" t="s">
        <v>53</v>
      </c>
      <c r="AH1" t="s">
        <v>32</v>
      </c>
      <c r="AI1" t="s">
        <v>46</v>
      </c>
      <c r="AJ1">
        <v>202604</v>
      </c>
      <c r="AK1" t="s">
        <v>52</v>
      </c>
      <c r="AL1">
        <v>202605</v>
      </c>
      <c r="AM1" t="s">
        <v>51</v>
      </c>
      <c r="AN1" t="s">
        <v>35</v>
      </c>
      <c r="AO1" t="s">
        <v>60</v>
      </c>
    </row>
    <row r="2" spans="1:41">
      <c r="A2" t="s">
        <v>3</v>
      </c>
      <c r="B2" t="s">
        <v>2</v>
      </c>
      <c r="C2" s="1">
        <v>1739</v>
      </c>
      <c r="D2" s="1">
        <v>1747</v>
      </c>
      <c r="E2" s="1">
        <v>1761</v>
      </c>
      <c r="F2" s="1">
        <f>C2+D2+E2</f>
        <v>5247</v>
      </c>
      <c r="G2" s="1">
        <v>1762</v>
      </c>
      <c r="H2" s="1">
        <v>1735</v>
      </c>
      <c r="I2" s="1">
        <v>2139</v>
      </c>
      <c r="J2" s="1">
        <f t="shared" ref="J2:J16" si="0">G2+H2+I2</f>
        <v>5636</v>
      </c>
      <c r="K2" s="1">
        <v>1203</v>
      </c>
      <c r="L2" s="1">
        <v>1701</v>
      </c>
      <c r="M2" s="1">
        <v>2330</v>
      </c>
      <c r="N2" s="1">
        <f t="shared" ref="N2:N16" si="1">K2+L2+M2</f>
        <v>5234</v>
      </c>
      <c r="O2" s="1">
        <v>2299</v>
      </c>
      <c r="P2" s="1">
        <v>2356</v>
      </c>
      <c r="Q2" s="1">
        <v>2661</v>
      </c>
      <c r="R2" s="1">
        <f t="shared" ref="R2:R16" si="2">O2+P2+Q2</f>
        <v>7316</v>
      </c>
      <c r="S2" s="1">
        <v>2818</v>
      </c>
      <c r="T2" s="1">
        <v>2633</v>
      </c>
      <c r="U2" s="1">
        <v>2526</v>
      </c>
      <c r="V2" s="1">
        <f t="shared" ref="V2:V16" si="3">S2+T2+U2</f>
        <v>7977</v>
      </c>
      <c r="W2" s="10">
        <f t="shared" ref="W2:W16" si="4">V2/F2-1</f>
        <v>0.5202973127501429</v>
      </c>
      <c r="X2" s="1">
        <v>2542</v>
      </c>
      <c r="Y2" s="1">
        <v>2686</v>
      </c>
      <c r="Z2" s="1">
        <v>3082</v>
      </c>
      <c r="AA2" s="1">
        <f t="shared" ref="AA2:AA16" si="5">X2+Y2+Z2</f>
        <v>8310</v>
      </c>
      <c r="AB2" s="10">
        <f t="shared" ref="AB2:AB10" si="6">AA2/J2-1</f>
        <v>0.47444996451383958</v>
      </c>
      <c r="AC2" s="1">
        <v>3370</v>
      </c>
      <c r="AD2" s="1">
        <v>1662</v>
      </c>
      <c r="AE2" s="10">
        <f>AD2/L2-1</f>
        <v>-2.2927689594356315E-2</v>
      </c>
      <c r="AF2" s="1">
        <v>4075</v>
      </c>
      <c r="AG2" s="10">
        <f>AF2/M2-1</f>
        <v>0.74892703862660936</v>
      </c>
      <c r="AH2" s="1">
        <f t="shared" ref="AH2:AH16" si="7">AC2+AD2+AF2</f>
        <v>9107</v>
      </c>
      <c r="AI2" s="10">
        <f>AH2/N2-1</f>
        <v>0.73996943064577758</v>
      </c>
      <c r="AJ2" s="1">
        <v>3466</v>
      </c>
      <c r="AK2" s="10">
        <f>AJ2/O2-1</f>
        <v>0.50761200521966066</v>
      </c>
      <c r="AL2" s="1">
        <v>1680</v>
      </c>
      <c r="AN2" s="1">
        <f>AJ2+AL2</f>
        <v>5146</v>
      </c>
    </row>
    <row r="3" spans="1:41">
      <c r="A3" t="s">
        <v>3</v>
      </c>
      <c r="B3" t="s">
        <v>38</v>
      </c>
      <c r="C3">
        <v>245</v>
      </c>
      <c r="D3">
        <v>248</v>
      </c>
      <c r="E3">
        <v>329</v>
      </c>
      <c r="F3" s="1">
        <f t="shared" ref="F3:F16" si="8">C3+D3+E3</f>
        <v>822</v>
      </c>
      <c r="G3">
        <v>313</v>
      </c>
      <c r="H3">
        <v>285</v>
      </c>
      <c r="I3">
        <v>651</v>
      </c>
      <c r="J3" s="1">
        <f t="shared" si="0"/>
        <v>1249</v>
      </c>
      <c r="K3">
        <v>148</v>
      </c>
      <c r="L3">
        <v>266</v>
      </c>
      <c r="M3">
        <v>312</v>
      </c>
      <c r="N3" s="1">
        <f t="shared" si="1"/>
        <v>726</v>
      </c>
      <c r="O3">
        <v>357</v>
      </c>
      <c r="P3">
        <v>301</v>
      </c>
      <c r="Q3">
        <v>361</v>
      </c>
      <c r="R3" s="1">
        <f t="shared" si="2"/>
        <v>1019</v>
      </c>
      <c r="S3">
        <v>270</v>
      </c>
      <c r="T3">
        <v>223</v>
      </c>
      <c r="U3">
        <v>318</v>
      </c>
      <c r="V3" s="1">
        <f t="shared" si="3"/>
        <v>811</v>
      </c>
      <c r="W3" s="10">
        <f t="shared" si="4"/>
        <v>-1.3381995133819991E-2</v>
      </c>
      <c r="X3">
        <v>352</v>
      </c>
      <c r="Y3">
        <v>487</v>
      </c>
      <c r="Z3">
        <v>706</v>
      </c>
      <c r="AA3" s="1">
        <f t="shared" si="5"/>
        <v>1545</v>
      </c>
      <c r="AB3" s="10">
        <f t="shared" si="6"/>
        <v>0.23698959167333866</v>
      </c>
      <c r="AC3" s="1">
        <v>1086</v>
      </c>
      <c r="AD3">
        <v>257</v>
      </c>
      <c r="AE3" s="10">
        <f t="shared" ref="AE3:AE16" si="9">AD3/L3-1</f>
        <v>-3.3834586466165439E-2</v>
      </c>
      <c r="AF3" s="1">
        <v>1136</v>
      </c>
      <c r="AG3" s="10">
        <f t="shared" ref="AG3:AG16" si="10">AF3/M3-1</f>
        <v>2.641025641025641</v>
      </c>
      <c r="AH3" s="1">
        <f t="shared" si="7"/>
        <v>2479</v>
      </c>
      <c r="AI3" s="10">
        <f>AH3/N3-1</f>
        <v>2.4146005509641872</v>
      </c>
      <c r="AJ3">
        <v>876</v>
      </c>
      <c r="AK3" s="10">
        <f t="shared" ref="AK3:AK16" si="11">AJ3/O3-1</f>
        <v>1.4537815126050422</v>
      </c>
      <c r="AL3">
        <v>122</v>
      </c>
      <c r="AN3" s="1">
        <f t="shared" ref="AN3:AN16" si="12">AJ3+AL3</f>
        <v>998</v>
      </c>
    </row>
    <row r="4" spans="1:41">
      <c r="A4" t="s">
        <v>3</v>
      </c>
      <c r="B4" t="s">
        <v>39</v>
      </c>
      <c r="C4">
        <v>114</v>
      </c>
      <c r="D4">
        <v>90</v>
      </c>
      <c r="E4">
        <v>59</v>
      </c>
      <c r="F4" s="1">
        <f t="shared" si="8"/>
        <v>263</v>
      </c>
      <c r="G4">
        <v>61</v>
      </c>
      <c r="H4">
        <v>54</v>
      </c>
      <c r="I4">
        <v>66</v>
      </c>
      <c r="J4" s="1">
        <f t="shared" si="0"/>
        <v>181</v>
      </c>
      <c r="K4">
        <v>37</v>
      </c>
      <c r="L4">
        <v>72</v>
      </c>
      <c r="M4">
        <v>126</v>
      </c>
      <c r="N4" s="1">
        <f t="shared" si="1"/>
        <v>235</v>
      </c>
      <c r="O4">
        <v>147</v>
      </c>
      <c r="P4">
        <v>118</v>
      </c>
      <c r="Q4">
        <v>135</v>
      </c>
      <c r="R4" s="1">
        <f t="shared" si="2"/>
        <v>400</v>
      </c>
      <c r="S4">
        <v>154</v>
      </c>
      <c r="T4">
        <v>212</v>
      </c>
      <c r="U4">
        <v>218</v>
      </c>
      <c r="V4" s="1">
        <f t="shared" si="3"/>
        <v>584</v>
      </c>
      <c r="W4" s="10">
        <f t="shared" si="4"/>
        <v>1.2205323193916349</v>
      </c>
      <c r="X4">
        <v>100</v>
      </c>
      <c r="Y4">
        <v>166</v>
      </c>
      <c r="Z4">
        <v>200</v>
      </c>
      <c r="AA4" s="1">
        <f t="shared" si="5"/>
        <v>466</v>
      </c>
      <c r="AB4" s="10">
        <f t="shared" si="6"/>
        <v>1.5745856353591159</v>
      </c>
      <c r="AC4">
        <v>125</v>
      </c>
      <c r="AD4">
        <v>104</v>
      </c>
      <c r="AE4" s="10">
        <f t="shared" si="9"/>
        <v>0.44444444444444442</v>
      </c>
      <c r="AF4">
        <v>221</v>
      </c>
      <c r="AG4" s="10">
        <f t="shared" si="10"/>
        <v>0.75396825396825395</v>
      </c>
      <c r="AH4" s="1">
        <f t="shared" si="7"/>
        <v>450</v>
      </c>
      <c r="AI4" s="10">
        <f>AH4/N4-1</f>
        <v>0.91489361702127669</v>
      </c>
      <c r="AJ4">
        <v>184</v>
      </c>
      <c r="AK4" s="10">
        <f t="shared" si="11"/>
        <v>0.2517006802721089</v>
      </c>
      <c r="AL4">
        <v>89</v>
      </c>
      <c r="AN4" s="1">
        <f t="shared" si="12"/>
        <v>273</v>
      </c>
    </row>
    <row r="5" spans="1:41">
      <c r="A5" t="s">
        <v>3</v>
      </c>
      <c r="B5" t="s">
        <v>40</v>
      </c>
      <c r="C5" s="1">
        <v>1377</v>
      </c>
      <c r="D5" s="1">
        <v>1406</v>
      </c>
      <c r="E5" s="1">
        <v>1370</v>
      </c>
      <c r="F5" s="1">
        <f t="shared" si="8"/>
        <v>4153</v>
      </c>
      <c r="G5" s="1">
        <v>1385</v>
      </c>
      <c r="H5" s="1">
        <v>1393</v>
      </c>
      <c r="I5" s="1">
        <v>1411</v>
      </c>
      <c r="J5" s="1">
        <f t="shared" si="0"/>
        <v>4189</v>
      </c>
      <c r="K5" s="1">
        <v>1015</v>
      </c>
      <c r="L5" s="1">
        <v>1358</v>
      </c>
      <c r="M5" s="1">
        <v>1887</v>
      </c>
      <c r="N5" s="1">
        <f t="shared" si="1"/>
        <v>4260</v>
      </c>
      <c r="O5" s="1">
        <v>1791</v>
      </c>
      <c r="P5" s="1">
        <v>1928</v>
      </c>
      <c r="Q5" s="1">
        <v>2151</v>
      </c>
      <c r="R5" s="1">
        <f t="shared" si="2"/>
        <v>5870</v>
      </c>
      <c r="S5" s="1">
        <v>2359</v>
      </c>
      <c r="T5" s="1">
        <v>2101</v>
      </c>
      <c r="U5" s="1">
        <v>1903</v>
      </c>
      <c r="V5" s="1">
        <f t="shared" si="3"/>
        <v>6363</v>
      </c>
      <c r="W5" s="10">
        <f t="shared" si="4"/>
        <v>0.53214543703346973</v>
      </c>
      <c r="X5" s="1">
        <v>2031</v>
      </c>
      <c r="Y5" s="1">
        <v>1971</v>
      </c>
      <c r="Z5" s="1">
        <v>2081</v>
      </c>
      <c r="AA5" s="1">
        <f t="shared" si="5"/>
        <v>6083</v>
      </c>
      <c r="AB5" s="10">
        <f t="shared" si="6"/>
        <v>0.45213654810217241</v>
      </c>
      <c r="AC5" s="1">
        <v>2076</v>
      </c>
      <c r="AD5" s="1">
        <v>1263</v>
      </c>
      <c r="AE5" s="10">
        <f t="shared" si="9"/>
        <v>-6.9955817378497764E-2</v>
      </c>
      <c r="AF5" s="1">
        <v>2651</v>
      </c>
      <c r="AG5" s="10">
        <f t="shared" si="10"/>
        <v>0.40487546369899308</v>
      </c>
      <c r="AH5" s="1">
        <f t="shared" si="7"/>
        <v>5990</v>
      </c>
      <c r="AI5" s="10">
        <f>AH5/N5-1</f>
        <v>0.4061032863849765</v>
      </c>
      <c r="AJ5" s="1">
        <v>2310</v>
      </c>
      <c r="AK5" s="10">
        <f t="shared" si="11"/>
        <v>0.28978224455611401</v>
      </c>
      <c r="AL5" s="1">
        <v>1433</v>
      </c>
      <c r="AN5" s="1">
        <f t="shared" si="12"/>
        <v>3743</v>
      </c>
    </row>
    <row r="6" spans="1:41">
      <c r="A6" t="s">
        <v>3</v>
      </c>
      <c r="B6" t="s">
        <v>41</v>
      </c>
      <c r="C6">
        <v>0</v>
      </c>
      <c r="D6">
        <v>0</v>
      </c>
      <c r="E6">
        <v>0</v>
      </c>
      <c r="F6" s="1">
        <f t="shared" si="8"/>
        <v>0</v>
      </c>
      <c r="G6">
        <v>0</v>
      </c>
      <c r="H6">
        <v>0</v>
      </c>
      <c r="I6">
        <v>7.9</v>
      </c>
      <c r="J6" s="1">
        <f t="shared" si="0"/>
        <v>7.9</v>
      </c>
      <c r="K6">
        <v>0</v>
      </c>
      <c r="L6">
        <v>0</v>
      </c>
      <c r="M6">
        <v>-0.2</v>
      </c>
      <c r="N6" s="1">
        <f t="shared" si="1"/>
        <v>-0.2</v>
      </c>
      <c r="O6">
        <v>0</v>
      </c>
      <c r="P6">
        <v>4</v>
      </c>
      <c r="Q6">
        <v>9.1</v>
      </c>
      <c r="R6" s="1">
        <f t="shared" si="2"/>
        <v>13.1</v>
      </c>
      <c r="S6">
        <v>30.1</v>
      </c>
      <c r="T6">
        <v>92.3</v>
      </c>
      <c r="U6">
        <v>83.1</v>
      </c>
      <c r="V6" s="1">
        <f t="shared" si="3"/>
        <v>205.5</v>
      </c>
      <c r="W6" s="10" t="e">
        <f t="shared" si="4"/>
        <v>#DIV/0!</v>
      </c>
      <c r="X6">
        <v>45.1</v>
      </c>
      <c r="Y6">
        <v>51.6</v>
      </c>
      <c r="Z6">
        <v>84.3</v>
      </c>
      <c r="AA6" s="1">
        <f t="shared" si="5"/>
        <v>181</v>
      </c>
      <c r="AB6" s="10">
        <f t="shared" si="6"/>
        <v>21.911392405063289</v>
      </c>
      <c r="AC6">
        <v>75</v>
      </c>
      <c r="AD6">
        <v>33</v>
      </c>
      <c r="AE6" s="10" t="e">
        <f t="shared" si="9"/>
        <v>#DIV/0!</v>
      </c>
      <c r="AF6">
        <v>58.2</v>
      </c>
      <c r="AG6" s="10">
        <f t="shared" si="10"/>
        <v>-292</v>
      </c>
      <c r="AH6" s="1">
        <f t="shared" si="7"/>
        <v>166.2</v>
      </c>
      <c r="AI6" s="33" t="s">
        <v>62</v>
      </c>
      <c r="AJ6">
        <v>91.5</v>
      </c>
      <c r="AK6" s="10" t="e">
        <f t="shared" si="11"/>
        <v>#DIV/0!</v>
      </c>
      <c r="AL6">
        <v>29</v>
      </c>
      <c r="AN6" s="1">
        <f t="shared" si="12"/>
        <v>120.5</v>
      </c>
    </row>
    <row r="7" spans="1:41" hidden="1">
      <c r="A7" t="s">
        <v>4</v>
      </c>
      <c r="B7" t="s">
        <v>2</v>
      </c>
      <c r="C7">
        <v>76</v>
      </c>
      <c r="D7">
        <v>75</v>
      </c>
      <c r="E7">
        <v>83</v>
      </c>
      <c r="F7" s="1">
        <f t="shared" si="8"/>
        <v>234</v>
      </c>
      <c r="G7">
        <v>84</v>
      </c>
      <c r="H7">
        <v>87</v>
      </c>
      <c r="I7">
        <v>89</v>
      </c>
      <c r="J7" s="1">
        <f t="shared" si="0"/>
        <v>260</v>
      </c>
      <c r="K7">
        <v>58</v>
      </c>
      <c r="L7">
        <v>92</v>
      </c>
      <c r="M7">
        <v>126</v>
      </c>
      <c r="N7" s="1">
        <f t="shared" si="1"/>
        <v>276</v>
      </c>
      <c r="O7">
        <v>114</v>
      </c>
      <c r="P7">
        <v>114</v>
      </c>
      <c r="Q7">
        <v>124</v>
      </c>
      <c r="R7" s="1">
        <f t="shared" si="2"/>
        <v>352</v>
      </c>
      <c r="S7">
        <v>144</v>
      </c>
      <c r="T7">
        <v>134</v>
      </c>
      <c r="U7">
        <v>138</v>
      </c>
      <c r="V7" s="1">
        <f t="shared" si="3"/>
        <v>416</v>
      </c>
      <c r="W7" s="10">
        <f t="shared" si="4"/>
        <v>0.77777777777777768</v>
      </c>
      <c r="X7">
        <v>118</v>
      </c>
      <c r="Y7">
        <v>154</v>
      </c>
      <c r="Z7">
        <v>200</v>
      </c>
      <c r="AA7" s="1">
        <f t="shared" si="5"/>
        <v>472</v>
      </c>
      <c r="AB7" s="10">
        <f t="shared" si="6"/>
        <v>0.81538461538461537</v>
      </c>
      <c r="AC7">
        <v>147</v>
      </c>
      <c r="AD7">
        <v>89</v>
      </c>
      <c r="AE7" s="10">
        <f t="shared" si="9"/>
        <v>-3.2608695652173947E-2</v>
      </c>
      <c r="AF7">
        <v>223</v>
      </c>
      <c r="AG7" s="10">
        <f t="shared" si="10"/>
        <v>0.76984126984126977</v>
      </c>
      <c r="AH7" s="1">
        <f t="shared" si="7"/>
        <v>459</v>
      </c>
      <c r="AI7" s="10">
        <f>AH7/N7-1</f>
        <v>0.66304347826086962</v>
      </c>
      <c r="AJ7">
        <v>199</v>
      </c>
      <c r="AK7" s="10">
        <f t="shared" si="11"/>
        <v>0.7456140350877194</v>
      </c>
      <c r="AL7">
        <v>116</v>
      </c>
      <c r="AN7" s="1">
        <f t="shared" si="12"/>
        <v>315</v>
      </c>
    </row>
    <row r="8" spans="1:41" hidden="1">
      <c r="A8" t="s">
        <v>4</v>
      </c>
      <c r="B8" t="s">
        <v>38</v>
      </c>
      <c r="C8">
        <v>27</v>
      </c>
      <c r="D8">
        <v>26</v>
      </c>
      <c r="E8">
        <v>35</v>
      </c>
      <c r="F8" s="1">
        <f t="shared" si="8"/>
        <v>88</v>
      </c>
      <c r="G8">
        <v>30</v>
      </c>
      <c r="H8">
        <v>31</v>
      </c>
      <c r="I8">
        <v>36</v>
      </c>
      <c r="J8" s="1">
        <f t="shared" si="0"/>
        <v>97</v>
      </c>
      <c r="K8">
        <v>17</v>
      </c>
      <c r="L8">
        <v>28</v>
      </c>
      <c r="M8">
        <v>47</v>
      </c>
      <c r="N8" s="1">
        <f t="shared" si="1"/>
        <v>92</v>
      </c>
      <c r="O8">
        <v>35</v>
      </c>
      <c r="P8">
        <v>34</v>
      </c>
      <c r="Q8">
        <v>38</v>
      </c>
      <c r="R8" s="1">
        <f t="shared" si="2"/>
        <v>107</v>
      </c>
      <c r="S8">
        <v>36</v>
      </c>
      <c r="T8">
        <v>29</v>
      </c>
      <c r="U8">
        <v>35</v>
      </c>
      <c r="V8" s="1">
        <f t="shared" si="3"/>
        <v>100</v>
      </c>
      <c r="W8" s="10">
        <f t="shared" si="4"/>
        <v>0.13636363636363646</v>
      </c>
      <c r="X8">
        <v>25</v>
      </c>
      <c r="Y8">
        <v>35</v>
      </c>
      <c r="Z8">
        <v>36</v>
      </c>
      <c r="AA8" s="1">
        <f t="shared" si="5"/>
        <v>96</v>
      </c>
      <c r="AB8" s="10">
        <f t="shared" si="6"/>
        <v>-1.0309278350515427E-2</v>
      </c>
      <c r="AC8">
        <v>38</v>
      </c>
      <c r="AD8">
        <v>18</v>
      </c>
      <c r="AE8" s="10">
        <f t="shared" si="9"/>
        <v>-0.3571428571428571</v>
      </c>
      <c r="AF8">
        <v>60</v>
      </c>
      <c r="AG8" s="10">
        <f t="shared" si="10"/>
        <v>0.27659574468085113</v>
      </c>
      <c r="AH8" s="1">
        <f t="shared" si="7"/>
        <v>116</v>
      </c>
      <c r="AI8" s="10">
        <f>AH8/N8-1</f>
        <v>0.26086956521739135</v>
      </c>
      <c r="AJ8">
        <v>44</v>
      </c>
      <c r="AK8" s="10">
        <f t="shared" si="11"/>
        <v>0.25714285714285712</v>
      </c>
      <c r="AL8">
        <v>25</v>
      </c>
      <c r="AN8" s="1">
        <f t="shared" si="12"/>
        <v>69</v>
      </c>
    </row>
    <row r="9" spans="1:41" hidden="1">
      <c r="A9" t="s">
        <v>4</v>
      </c>
      <c r="B9" t="s">
        <v>39</v>
      </c>
      <c r="C9">
        <v>0</v>
      </c>
      <c r="D9">
        <v>0</v>
      </c>
      <c r="E9">
        <v>0</v>
      </c>
      <c r="F9" s="1">
        <f t="shared" si="8"/>
        <v>0</v>
      </c>
      <c r="G9">
        <v>0</v>
      </c>
      <c r="H9">
        <v>1</v>
      </c>
      <c r="I9">
        <v>0</v>
      </c>
      <c r="J9" s="1">
        <f t="shared" si="0"/>
        <v>1</v>
      </c>
      <c r="K9">
        <v>0</v>
      </c>
      <c r="L9">
        <v>0</v>
      </c>
      <c r="M9">
        <v>1</v>
      </c>
      <c r="N9" s="1">
        <f t="shared" si="1"/>
        <v>1</v>
      </c>
      <c r="O9">
        <v>0</v>
      </c>
      <c r="P9">
        <v>0</v>
      </c>
      <c r="Q9">
        <v>0</v>
      </c>
      <c r="R9" s="1">
        <f t="shared" si="2"/>
        <v>0</v>
      </c>
      <c r="S9">
        <v>10</v>
      </c>
      <c r="T9">
        <v>13</v>
      </c>
      <c r="U9">
        <v>12</v>
      </c>
      <c r="V9" s="1">
        <f t="shared" si="3"/>
        <v>35</v>
      </c>
      <c r="W9" s="10" t="e">
        <f t="shared" si="4"/>
        <v>#DIV/0!</v>
      </c>
      <c r="X9">
        <v>12</v>
      </c>
      <c r="Y9">
        <v>13</v>
      </c>
      <c r="Z9">
        <v>44</v>
      </c>
      <c r="AA9" s="1">
        <f t="shared" si="5"/>
        <v>69</v>
      </c>
      <c r="AB9" s="10">
        <f t="shared" si="6"/>
        <v>68</v>
      </c>
      <c r="AC9">
        <v>15</v>
      </c>
      <c r="AD9">
        <v>9</v>
      </c>
      <c r="AE9" s="10" t="e">
        <f t="shared" si="9"/>
        <v>#DIV/0!</v>
      </c>
      <c r="AF9">
        <v>22</v>
      </c>
      <c r="AG9" s="10">
        <f t="shared" si="10"/>
        <v>21</v>
      </c>
      <c r="AH9" s="1">
        <f t="shared" si="7"/>
        <v>46</v>
      </c>
      <c r="AI9" s="10">
        <f>AH9/N9-1</f>
        <v>45</v>
      </c>
      <c r="AJ9">
        <v>15</v>
      </c>
      <c r="AK9" s="10" t="e">
        <f t="shared" si="11"/>
        <v>#DIV/0!</v>
      </c>
      <c r="AL9">
        <v>13</v>
      </c>
      <c r="AN9" s="1">
        <f t="shared" si="12"/>
        <v>28</v>
      </c>
    </row>
    <row r="10" spans="1:41" hidden="1">
      <c r="A10" t="s">
        <v>4</v>
      </c>
      <c r="B10" t="s">
        <v>40</v>
      </c>
      <c r="C10">
        <v>48</v>
      </c>
      <c r="D10">
        <v>48</v>
      </c>
      <c r="E10">
        <v>47</v>
      </c>
      <c r="F10" s="1">
        <f t="shared" si="8"/>
        <v>143</v>
      </c>
      <c r="G10">
        <v>54</v>
      </c>
      <c r="H10">
        <v>55</v>
      </c>
      <c r="I10">
        <v>53</v>
      </c>
      <c r="J10" s="1">
        <f t="shared" si="0"/>
        <v>162</v>
      </c>
      <c r="K10">
        <v>41</v>
      </c>
      <c r="L10">
        <v>63</v>
      </c>
      <c r="M10">
        <v>78</v>
      </c>
      <c r="N10" s="1">
        <f t="shared" si="1"/>
        <v>182</v>
      </c>
      <c r="O10">
        <v>78</v>
      </c>
      <c r="P10">
        <v>79</v>
      </c>
      <c r="Q10">
        <v>85</v>
      </c>
      <c r="R10" s="1">
        <f t="shared" si="2"/>
        <v>242</v>
      </c>
      <c r="S10">
        <v>94</v>
      </c>
      <c r="T10">
        <v>87</v>
      </c>
      <c r="U10">
        <v>87</v>
      </c>
      <c r="V10" s="1">
        <f t="shared" si="3"/>
        <v>268</v>
      </c>
      <c r="W10" s="10">
        <f t="shared" si="4"/>
        <v>0.87412587412587417</v>
      </c>
      <c r="X10">
        <v>80</v>
      </c>
      <c r="Y10">
        <v>72</v>
      </c>
      <c r="Z10">
        <v>84</v>
      </c>
      <c r="AA10" s="1">
        <f t="shared" si="5"/>
        <v>236</v>
      </c>
      <c r="AB10" s="10">
        <f t="shared" si="6"/>
        <v>0.45679012345679015</v>
      </c>
      <c r="AC10">
        <v>79</v>
      </c>
      <c r="AD10">
        <v>52</v>
      </c>
      <c r="AE10" s="10">
        <f t="shared" si="9"/>
        <v>-0.17460317460317465</v>
      </c>
      <c r="AF10">
        <v>119</v>
      </c>
      <c r="AG10" s="10">
        <f t="shared" si="10"/>
        <v>0.52564102564102555</v>
      </c>
      <c r="AH10" s="1">
        <f t="shared" si="7"/>
        <v>250</v>
      </c>
      <c r="AI10" s="10">
        <f>AH10/N10-1</f>
        <v>0.37362637362637363</v>
      </c>
      <c r="AJ10">
        <v>124</v>
      </c>
      <c r="AK10" s="10">
        <f t="shared" si="11"/>
        <v>0.58974358974358965</v>
      </c>
      <c r="AL10">
        <v>65</v>
      </c>
      <c r="AN10" s="1">
        <f t="shared" si="12"/>
        <v>189</v>
      </c>
    </row>
    <row r="11" spans="1:41" hidden="1">
      <c r="A11" t="s">
        <v>4</v>
      </c>
      <c r="B11" t="s">
        <v>41</v>
      </c>
      <c r="C11">
        <v>0</v>
      </c>
      <c r="D11">
        <v>0</v>
      </c>
      <c r="E11">
        <v>0</v>
      </c>
      <c r="F11" s="1">
        <f t="shared" si="8"/>
        <v>0</v>
      </c>
      <c r="G11">
        <v>0</v>
      </c>
      <c r="H11">
        <v>0</v>
      </c>
      <c r="I11">
        <v>0</v>
      </c>
      <c r="J11" s="1">
        <f t="shared" si="0"/>
        <v>0</v>
      </c>
      <c r="K11">
        <v>0</v>
      </c>
      <c r="L11">
        <v>0</v>
      </c>
      <c r="M11">
        <v>0</v>
      </c>
      <c r="N11" s="1">
        <f t="shared" si="1"/>
        <v>0</v>
      </c>
      <c r="O11">
        <v>0</v>
      </c>
      <c r="P11">
        <v>0</v>
      </c>
      <c r="Q11">
        <v>0</v>
      </c>
      <c r="R11" s="1">
        <f t="shared" si="2"/>
        <v>0</v>
      </c>
      <c r="S11">
        <v>3.1</v>
      </c>
      <c r="T11">
        <v>4.2</v>
      </c>
      <c r="U11">
        <v>3.6</v>
      </c>
      <c r="V11" s="1">
        <f t="shared" si="3"/>
        <v>10.9</v>
      </c>
      <c r="W11" s="10" t="e">
        <f t="shared" si="4"/>
        <v>#DIV/0!</v>
      </c>
      <c r="X11">
        <v>0.8</v>
      </c>
      <c r="Y11">
        <v>33.4</v>
      </c>
      <c r="Z11">
        <v>35.299999999999997</v>
      </c>
      <c r="AA11" s="1">
        <f t="shared" si="5"/>
        <v>69.5</v>
      </c>
      <c r="AB11" s="10" t="s">
        <v>62</v>
      </c>
      <c r="AC11">
        <v>14.4</v>
      </c>
      <c r="AD11">
        <v>11</v>
      </c>
      <c r="AE11" s="10" t="e">
        <f t="shared" si="9"/>
        <v>#DIV/0!</v>
      </c>
      <c r="AF11">
        <v>21</v>
      </c>
      <c r="AG11" s="10" t="e">
        <f t="shared" si="10"/>
        <v>#DIV/0!</v>
      </c>
      <c r="AH11" s="1">
        <f t="shared" si="7"/>
        <v>46.4</v>
      </c>
      <c r="AI11" s="10" t="s">
        <v>62</v>
      </c>
      <c r="AJ11">
        <v>15.1</v>
      </c>
      <c r="AK11" s="10" t="e">
        <f t="shared" si="11"/>
        <v>#DIV/0!</v>
      </c>
      <c r="AL11">
        <v>12</v>
      </c>
      <c r="AN11" s="1">
        <f t="shared" si="12"/>
        <v>27.1</v>
      </c>
    </row>
    <row r="12" spans="1:41" hidden="1">
      <c r="A12" t="s">
        <v>5</v>
      </c>
      <c r="B12" t="s">
        <v>2</v>
      </c>
      <c r="C12" s="1">
        <v>4308</v>
      </c>
      <c r="D12" s="1">
        <v>4145</v>
      </c>
      <c r="E12" s="1">
        <v>4129</v>
      </c>
      <c r="F12" s="1">
        <f t="shared" si="8"/>
        <v>12582</v>
      </c>
      <c r="G12" s="1">
        <v>4271</v>
      </c>
      <c r="H12" s="1">
        <v>3927</v>
      </c>
      <c r="I12" s="1">
        <v>4225</v>
      </c>
      <c r="J12" s="1">
        <f t="shared" si="0"/>
        <v>12423</v>
      </c>
      <c r="K12" s="1">
        <v>3011</v>
      </c>
      <c r="L12" s="1">
        <v>3874</v>
      </c>
      <c r="M12" s="1">
        <v>5470</v>
      </c>
      <c r="N12" s="1">
        <f t="shared" si="1"/>
        <v>12355</v>
      </c>
      <c r="O12" s="1">
        <v>4794</v>
      </c>
      <c r="P12" s="1">
        <v>5027</v>
      </c>
      <c r="Q12" s="1">
        <v>5342</v>
      </c>
      <c r="R12" s="1">
        <f t="shared" si="2"/>
        <v>15163</v>
      </c>
      <c r="S12" s="1">
        <v>5762</v>
      </c>
      <c r="T12" s="1">
        <v>5565</v>
      </c>
      <c r="U12" s="1">
        <v>5851</v>
      </c>
      <c r="V12" s="1">
        <f t="shared" si="3"/>
        <v>17178</v>
      </c>
      <c r="W12" s="10">
        <f t="shared" si="4"/>
        <v>0.36528373867429664</v>
      </c>
      <c r="X12" s="1">
        <v>5876</v>
      </c>
      <c r="Y12" s="1">
        <v>5638</v>
      </c>
      <c r="Z12" s="1">
        <v>6238</v>
      </c>
      <c r="AA12" s="1">
        <f t="shared" si="5"/>
        <v>17752</v>
      </c>
      <c r="AB12" s="10">
        <f>AA12/J12-1</f>
        <v>0.42896240843596556</v>
      </c>
      <c r="AC12" s="1">
        <v>5897</v>
      </c>
      <c r="AD12" s="1">
        <v>3441</v>
      </c>
      <c r="AE12" s="10">
        <f t="shared" si="9"/>
        <v>-0.11177077955601444</v>
      </c>
      <c r="AF12" s="1">
        <v>7802</v>
      </c>
      <c r="AG12" s="10">
        <f t="shared" si="10"/>
        <v>0.42632541133455204</v>
      </c>
      <c r="AH12" s="1">
        <f t="shared" si="7"/>
        <v>17140</v>
      </c>
      <c r="AI12" s="10">
        <f>AH12/N12-1</f>
        <v>0.38729259409146088</v>
      </c>
      <c r="AJ12" s="1">
        <v>6855</v>
      </c>
      <c r="AK12" s="10">
        <f t="shared" si="11"/>
        <v>0.42991239048811014</v>
      </c>
      <c r="AL12" s="1">
        <v>4040</v>
      </c>
      <c r="AM12" s="10">
        <v>0.32700000000000001</v>
      </c>
      <c r="AN12" s="1">
        <f t="shared" si="12"/>
        <v>10895</v>
      </c>
      <c r="AO12" s="10">
        <v>0.39100000000000001</v>
      </c>
    </row>
    <row r="13" spans="1:41" hidden="1">
      <c r="A13" t="s">
        <v>5</v>
      </c>
      <c r="B13" t="s">
        <v>38</v>
      </c>
      <c r="C13">
        <v>286</v>
      </c>
      <c r="D13">
        <v>319</v>
      </c>
      <c r="E13">
        <v>322</v>
      </c>
      <c r="F13" s="1">
        <f t="shared" si="8"/>
        <v>927</v>
      </c>
      <c r="G13">
        <v>275</v>
      </c>
      <c r="H13">
        <v>291</v>
      </c>
      <c r="I13">
        <v>373</v>
      </c>
      <c r="J13" s="1">
        <f t="shared" si="0"/>
        <v>939</v>
      </c>
      <c r="K13">
        <v>231</v>
      </c>
      <c r="L13">
        <v>289</v>
      </c>
      <c r="M13">
        <v>463</v>
      </c>
      <c r="N13" s="1">
        <f t="shared" si="1"/>
        <v>983</v>
      </c>
      <c r="O13">
        <v>427</v>
      </c>
      <c r="P13">
        <v>425</v>
      </c>
      <c r="Q13">
        <v>490</v>
      </c>
      <c r="R13" s="1">
        <f t="shared" si="2"/>
        <v>1342</v>
      </c>
      <c r="S13">
        <v>464</v>
      </c>
      <c r="T13">
        <v>426</v>
      </c>
      <c r="U13">
        <v>490</v>
      </c>
      <c r="V13" s="1">
        <f t="shared" si="3"/>
        <v>1380</v>
      </c>
      <c r="W13" s="10">
        <f t="shared" si="4"/>
        <v>0.48867313915857613</v>
      </c>
      <c r="X13">
        <v>418</v>
      </c>
      <c r="Y13">
        <v>426</v>
      </c>
      <c r="Z13">
        <v>492</v>
      </c>
      <c r="AA13" s="1">
        <f t="shared" si="5"/>
        <v>1336</v>
      </c>
      <c r="AB13" s="10">
        <f>AA13/J13-1</f>
        <v>0.42279020234291798</v>
      </c>
      <c r="AC13">
        <v>390</v>
      </c>
      <c r="AD13">
        <v>162</v>
      </c>
      <c r="AE13" s="10">
        <f t="shared" si="9"/>
        <v>-0.43944636678200688</v>
      </c>
      <c r="AF13">
        <v>513</v>
      </c>
      <c r="AG13" s="10">
        <f t="shared" si="10"/>
        <v>0.10799136069114468</v>
      </c>
      <c r="AH13" s="1">
        <f t="shared" si="7"/>
        <v>1065</v>
      </c>
      <c r="AI13" s="10">
        <f>AH13/N13-1</f>
        <v>8.3418107833163724E-2</v>
      </c>
      <c r="AJ13">
        <v>481</v>
      </c>
      <c r="AK13" s="10">
        <f t="shared" si="11"/>
        <v>0.12646370023419196</v>
      </c>
      <c r="AL13">
        <v>212</v>
      </c>
      <c r="AM13" s="10">
        <v>-0.106</v>
      </c>
      <c r="AN13" s="1">
        <f t="shared" si="12"/>
        <v>693</v>
      </c>
      <c r="AO13" s="20">
        <v>4.7199999999999999E-2</v>
      </c>
    </row>
    <row r="14" spans="1:41" hidden="1">
      <c r="A14" t="s">
        <v>5</v>
      </c>
      <c r="B14" t="s">
        <v>39</v>
      </c>
      <c r="C14">
        <v>171</v>
      </c>
      <c r="D14">
        <v>146</v>
      </c>
      <c r="E14">
        <v>207</v>
      </c>
      <c r="F14" s="1">
        <f t="shared" si="8"/>
        <v>524</v>
      </c>
      <c r="G14">
        <v>193</v>
      </c>
      <c r="H14">
        <v>178</v>
      </c>
      <c r="I14">
        <v>340</v>
      </c>
      <c r="J14" s="1">
        <f t="shared" si="0"/>
        <v>711</v>
      </c>
      <c r="K14">
        <v>303</v>
      </c>
      <c r="L14">
        <v>368</v>
      </c>
      <c r="M14">
        <v>451</v>
      </c>
      <c r="N14" s="1">
        <f t="shared" si="1"/>
        <v>1122</v>
      </c>
      <c r="O14">
        <v>208</v>
      </c>
      <c r="P14">
        <v>258</v>
      </c>
      <c r="Q14">
        <v>290</v>
      </c>
      <c r="R14" s="1">
        <f t="shared" si="2"/>
        <v>756</v>
      </c>
      <c r="S14">
        <v>183</v>
      </c>
      <c r="T14">
        <v>188</v>
      </c>
      <c r="U14">
        <v>373</v>
      </c>
      <c r="V14" s="1">
        <f t="shared" si="3"/>
        <v>744</v>
      </c>
      <c r="W14" s="10">
        <f t="shared" si="4"/>
        <v>0.41984732824427473</v>
      </c>
      <c r="X14">
        <v>145</v>
      </c>
      <c r="Y14">
        <v>228</v>
      </c>
      <c r="Z14">
        <v>498</v>
      </c>
      <c r="AA14" s="1">
        <f t="shared" si="5"/>
        <v>871</v>
      </c>
      <c r="AB14" s="10">
        <f>AA14/J14-1</f>
        <v>0.22503516174402249</v>
      </c>
      <c r="AC14">
        <v>350</v>
      </c>
      <c r="AD14">
        <v>189</v>
      </c>
      <c r="AE14" s="10">
        <f t="shared" si="9"/>
        <v>-0.48641304347826086</v>
      </c>
      <c r="AF14">
        <v>528</v>
      </c>
      <c r="AG14" s="10">
        <f t="shared" si="10"/>
        <v>0.1707317073170731</v>
      </c>
      <c r="AH14" s="1">
        <f t="shared" si="7"/>
        <v>1067</v>
      </c>
      <c r="AI14" s="10">
        <f>AH14/N14-1</f>
        <v>-4.9019607843137303E-2</v>
      </c>
      <c r="AJ14">
        <v>403</v>
      </c>
      <c r="AK14" s="10">
        <f t="shared" si="11"/>
        <v>0.9375</v>
      </c>
      <c r="AL14">
        <v>178</v>
      </c>
      <c r="AM14" s="10">
        <v>0.16900000000000001</v>
      </c>
      <c r="AN14" s="1">
        <f t="shared" si="12"/>
        <v>581</v>
      </c>
      <c r="AO14" s="10">
        <v>0.70499999999999996</v>
      </c>
    </row>
    <row r="15" spans="1:41" hidden="1">
      <c r="A15" t="s">
        <v>5</v>
      </c>
      <c r="B15" t="s">
        <v>40</v>
      </c>
      <c r="C15" s="1">
        <v>3835</v>
      </c>
      <c r="D15" s="1">
        <v>3669</v>
      </c>
      <c r="E15" s="1">
        <v>3550</v>
      </c>
      <c r="F15" s="1">
        <f t="shared" si="8"/>
        <v>11054</v>
      </c>
      <c r="G15" s="1">
        <v>3708</v>
      </c>
      <c r="H15" s="1">
        <v>3432</v>
      </c>
      <c r="I15" s="1">
        <v>3444</v>
      </c>
      <c r="J15" s="1">
        <f t="shared" si="0"/>
        <v>10584</v>
      </c>
      <c r="K15" s="1">
        <v>2474</v>
      </c>
      <c r="L15" s="1">
        <v>3193</v>
      </c>
      <c r="M15" s="1">
        <v>4535</v>
      </c>
      <c r="N15" s="1">
        <f t="shared" si="1"/>
        <v>10202</v>
      </c>
      <c r="O15" s="1">
        <v>4109</v>
      </c>
      <c r="P15" s="1">
        <v>4300</v>
      </c>
      <c r="Q15" s="1">
        <v>4490</v>
      </c>
      <c r="R15" s="1">
        <f t="shared" si="2"/>
        <v>12899</v>
      </c>
      <c r="S15" s="1">
        <v>4950</v>
      </c>
      <c r="T15" s="1">
        <v>4774</v>
      </c>
      <c r="U15" s="1">
        <v>4692</v>
      </c>
      <c r="V15" s="1">
        <f t="shared" si="3"/>
        <v>14416</v>
      </c>
      <c r="W15" s="10">
        <f t="shared" si="4"/>
        <v>0.30414329654423744</v>
      </c>
      <c r="X15" s="1">
        <v>5094</v>
      </c>
      <c r="Y15" s="1">
        <v>4673</v>
      </c>
      <c r="Z15" s="1">
        <v>4768</v>
      </c>
      <c r="AA15" s="1">
        <f t="shared" si="5"/>
        <v>14535</v>
      </c>
      <c r="AB15" s="10">
        <f>AA15/J15-1</f>
        <v>0.3732993197278911</v>
      </c>
      <c r="AC15" s="1">
        <v>4716</v>
      </c>
      <c r="AD15" s="1">
        <v>2874</v>
      </c>
      <c r="AE15" s="10">
        <f t="shared" si="9"/>
        <v>-9.9906044472283129E-2</v>
      </c>
      <c r="AF15" s="1">
        <v>6115</v>
      </c>
      <c r="AG15" s="10">
        <f t="shared" si="10"/>
        <v>0.34840132304299898</v>
      </c>
      <c r="AH15" s="1">
        <f t="shared" si="7"/>
        <v>13705</v>
      </c>
      <c r="AI15" s="10">
        <f>AH15/N15-1</f>
        <v>0.34336404626543815</v>
      </c>
      <c r="AJ15" s="1">
        <v>5444</v>
      </c>
      <c r="AK15" s="10">
        <f t="shared" si="11"/>
        <v>0.32489656850815285</v>
      </c>
      <c r="AL15" s="1">
        <v>3396</v>
      </c>
      <c r="AM15" s="10">
        <v>0.28399999999999997</v>
      </c>
      <c r="AN15" s="1">
        <f t="shared" si="12"/>
        <v>8840</v>
      </c>
      <c r="AO15" s="10">
        <v>0.31</v>
      </c>
    </row>
    <row r="16" spans="1:41" hidden="1">
      <c r="A16" t="s">
        <v>5</v>
      </c>
      <c r="B16" t="s">
        <v>41</v>
      </c>
      <c r="C16">
        <v>16.3</v>
      </c>
      <c r="D16">
        <v>11.1</v>
      </c>
      <c r="E16">
        <v>50.3</v>
      </c>
      <c r="F16" s="1">
        <f t="shared" si="8"/>
        <v>77.699999999999989</v>
      </c>
      <c r="G16">
        <v>95</v>
      </c>
      <c r="H16">
        <v>25.8</v>
      </c>
      <c r="I16">
        <v>68.099999999999994</v>
      </c>
      <c r="J16" s="1">
        <f t="shared" si="0"/>
        <v>188.89999999999998</v>
      </c>
      <c r="K16">
        <v>4</v>
      </c>
      <c r="L16">
        <v>25.1</v>
      </c>
      <c r="M16">
        <v>21.9</v>
      </c>
      <c r="N16" s="1">
        <f t="shared" si="1"/>
        <v>51</v>
      </c>
      <c r="O16">
        <v>49.9</v>
      </c>
      <c r="P16">
        <v>45</v>
      </c>
      <c r="Q16">
        <v>73.2</v>
      </c>
      <c r="R16" s="1">
        <f t="shared" si="2"/>
        <v>168.10000000000002</v>
      </c>
      <c r="S16">
        <v>165.4</v>
      </c>
      <c r="T16">
        <v>177</v>
      </c>
      <c r="U16">
        <v>296.39999999999998</v>
      </c>
      <c r="V16" s="1">
        <f t="shared" si="3"/>
        <v>638.79999999999995</v>
      </c>
      <c r="W16" s="10">
        <f t="shared" si="4"/>
        <v>7.2213642213642224</v>
      </c>
      <c r="X16">
        <v>219.5</v>
      </c>
      <c r="Y16">
        <v>311.2</v>
      </c>
      <c r="Z16">
        <v>478.7</v>
      </c>
      <c r="AA16" s="1">
        <f t="shared" si="5"/>
        <v>1009.4000000000001</v>
      </c>
      <c r="AB16" s="10">
        <f>AA16/J16-1</f>
        <v>4.3435680254102715</v>
      </c>
      <c r="AC16">
        <v>440.3</v>
      </c>
      <c r="AD16">
        <v>215.8</v>
      </c>
      <c r="AE16" s="10">
        <f t="shared" si="9"/>
        <v>7.5976095617529875</v>
      </c>
      <c r="AF16">
        <v>646.1</v>
      </c>
      <c r="AG16" s="10">
        <f t="shared" si="10"/>
        <v>28.502283105022833</v>
      </c>
      <c r="AH16" s="1">
        <f t="shared" si="7"/>
        <v>1302.2</v>
      </c>
      <c r="AI16" s="10">
        <f>AH16/N16-1</f>
        <v>24.533333333333335</v>
      </c>
      <c r="AJ16">
        <v>527.5</v>
      </c>
      <c r="AK16" s="10">
        <f t="shared" si="11"/>
        <v>9.5711422845691381</v>
      </c>
      <c r="AL16">
        <v>253.7</v>
      </c>
      <c r="AM16" t="s">
        <v>62</v>
      </c>
      <c r="AN16" s="1">
        <f t="shared" si="12"/>
        <v>781.2</v>
      </c>
      <c r="AO16" t="s">
        <v>62</v>
      </c>
    </row>
    <row r="27" spans="1:11">
      <c r="A27" t="s">
        <v>103</v>
      </c>
      <c r="B27" t="s">
        <v>37</v>
      </c>
      <c r="C27" t="s">
        <v>0</v>
      </c>
      <c r="D27" t="s">
        <v>13</v>
      </c>
      <c r="E27" t="s">
        <v>14</v>
      </c>
      <c r="F27" t="s">
        <v>15</v>
      </c>
      <c r="G27" t="s">
        <v>16</v>
      </c>
      <c r="H27" t="s">
        <v>17</v>
      </c>
      <c r="I27" t="s">
        <v>18</v>
      </c>
      <c r="J27" t="s">
        <v>19</v>
      </c>
      <c r="K27" t="s">
        <v>63</v>
      </c>
    </row>
    <row r="28" spans="1:11">
      <c r="A28" t="s">
        <v>3</v>
      </c>
      <c r="B28" t="s">
        <v>2</v>
      </c>
      <c r="C28" s="3">
        <v>5699.28</v>
      </c>
      <c r="D28" s="3">
        <v>1007.37</v>
      </c>
      <c r="E28">
        <v>646.80999999999995</v>
      </c>
      <c r="F28">
        <v>665.97</v>
      </c>
      <c r="G28">
        <v>862.12</v>
      </c>
      <c r="H28" s="3">
        <v>1092.94</v>
      </c>
      <c r="I28">
        <v>643.62</v>
      </c>
      <c r="J28">
        <v>671.1</v>
      </c>
      <c r="K28">
        <v>109.35</v>
      </c>
    </row>
    <row r="29" spans="1:11">
      <c r="A29" t="s">
        <v>3</v>
      </c>
      <c r="B29" t="s">
        <v>38</v>
      </c>
      <c r="C29" s="3">
        <v>1344.37</v>
      </c>
      <c r="D29">
        <v>378.64</v>
      </c>
      <c r="E29">
        <v>38.64</v>
      </c>
      <c r="F29">
        <v>86.64</v>
      </c>
      <c r="G29">
        <v>253.46</v>
      </c>
      <c r="H29">
        <v>470.09</v>
      </c>
      <c r="I29">
        <v>42.08</v>
      </c>
      <c r="J29">
        <v>60.19</v>
      </c>
      <c r="K29">
        <v>14.64</v>
      </c>
    </row>
    <row r="30" spans="1:11">
      <c r="A30" t="s">
        <v>3</v>
      </c>
      <c r="B30" t="s">
        <v>39</v>
      </c>
      <c r="C30">
        <v>317.83999999999997</v>
      </c>
      <c r="D30">
        <v>60.57</v>
      </c>
      <c r="E30">
        <v>26.49</v>
      </c>
      <c r="F30">
        <v>39.4</v>
      </c>
      <c r="G30">
        <v>51.7</v>
      </c>
      <c r="H30">
        <v>50.94</v>
      </c>
      <c r="I30">
        <v>24.74</v>
      </c>
      <c r="J30">
        <v>53.2</v>
      </c>
      <c r="K30">
        <v>10.81</v>
      </c>
    </row>
    <row r="31" spans="1:11">
      <c r="A31" t="s">
        <v>3</v>
      </c>
      <c r="B31" t="s">
        <v>40</v>
      </c>
      <c r="C31" s="3">
        <v>3900.1</v>
      </c>
      <c r="D31">
        <v>534.12</v>
      </c>
      <c r="E31">
        <v>569.61</v>
      </c>
      <c r="F31">
        <v>529.87</v>
      </c>
      <c r="G31">
        <v>545.91999999999996</v>
      </c>
      <c r="H31">
        <v>532.95000000000005</v>
      </c>
      <c r="I31">
        <v>559.96</v>
      </c>
      <c r="J31">
        <v>544.14</v>
      </c>
      <c r="K31">
        <v>83.53</v>
      </c>
    </row>
    <row r="32" spans="1:11">
      <c r="A32" t="s">
        <v>3</v>
      </c>
      <c r="B32" t="s">
        <v>41</v>
      </c>
      <c r="C32">
        <v>125</v>
      </c>
      <c r="D32">
        <v>32.799999999999997</v>
      </c>
      <c r="E32">
        <v>11.1</v>
      </c>
      <c r="F32">
        <v>8.8000000000000007</v>
      </c>
      <c r="G32">
        <v>9.6</v>
      </c>
      <c r="H32">
        <v>37.200000000000003</v>
      </c>
      <c r="I32">
        <v>14.3</v>
      </c>
      <c r="J32">
        <v>11.2</v>
      </c>
      <c r="K32">
        <v>0.1</v>
      </c>
    </row>
    <row r="33" spans="1:11">
      <c r="A33" t="s">
        <v>4</v>
      </c>
      <c r="B33" t="s">
        <v>2</v>
      </c>
      <c r="C33">
        <v>328.7</v>
      </c>
      <c r="D33">
        <v>42.45</v>
      </c>
      <c r="E33">
        <v>43.87</v>
      </c>
      <c r="F33">
        <v>47.87</v>
      </c>
      <c r="G33">
        <v>50.11</v>
      </c>
      <c r="H33">
        <v>43.83</v>
      </c>
      <c r="I33">
        <v>45.91</v>
      </c>
      <c r="J33">
        <v>48.38</v>
      </c>
      <c r="K33">
        <v>6.27</v>
      </c>
    </row>
    <row r="34" spans="1:11">
      <c r="A34" t="s">
        <v>4</v>
      </c>
      <c r="B34" t="s">
        <v>38</v>
      </c>
      <c r="C34">
        <v>73.010000000000005</v>
      </c>
      <c r="D34">
        <v>11.86</v>
      </c>
      <c r="E34">
        <v>6.36</v>
      </c>
      <c r="F34">
        <v>11.61</v>
      </c>
      <c r="G34">
        <v>11.03</v>
      </c>
      <c r="H34">
        <v>8.4499999999999993</v>
      </c>
      <c r="I34">
        <v>13.08</v>
      </c>
      <c r="J34">
        <v>8.94</v>
      </c>
      <c r="K34">
        <v>1.66</v>
      </c>
    </row>
    <row r="35" spans="1:11">
      <c r="A35" t="s">
        <v>4</v>
      </c>
      <c r="B35" t="s">
        <v>39</v>
      </c>
      <c r="C35">
        <v>29.71</v>
      </c>
      <c r="D35">
        <v>3.2</v>
      </c>
      <c r="E35">
        <v>2.62</v>
      </c>
      <c r="F35">
        <v>4.03</v>
      </c>
      <c r="G35">
        <v>4.8600000000000003</v>
      </c>
      <c r="H35">
        <v>2.97</v>
      </c>
      <c r="I35">
        <v>4.83</v>
      </c>
      <c r="J35">
        <v>6.38</v>
      </c>
      <c r="K35">
        <v>0.81</v>
      </c>
    </row>
    <row r="36" spans="1:11">
      <c r="A36" t="s">
        <v>4</v>
      </c>
      <c r="B36" t="s">
        <v>40</v>
      </c>
      <c r="C36">
        <v>197.07</v>
      </c>
      <c r="D36">
        <v>25.9</v>
      </c>
      <c r="E36">
        <v>30.31</v>
      </c>
      <c r="F36">
        <v>30.85</v>
      </c>
      <c r="G36">
        <v>30.15</v>
      </c>
      <c r="H36">
        <v>23.66</v>
      </c>
      <c r="I36">
        <v>26.28</v>
      </c>
      <c r="J36">
        <v>26.13</v>
      </c>
      <c r="K36">
        <v>3.79</v>
      </c>
    </row>
    <row r="37" spans="1:11">
      <c r="A37" t="s">
        <v>4</v>
      </c>
      <c r="B37" t="s">
        <v>41</v>
      </c>
      <c r="C37">
        <v>27.4</v>
      </c>
      <c r="D37">
        <v>1.4</v>
      </c>
      <c r="E37">
        <v>4.4000000000000004</v>
      </c>
      <c r="F37">
        <v>1.2</v>
      </c>
      <c r="G37">
        <v>3.9</v>
      </c>
      <c r="H37">
        <v>8.1</v>
      </c>
      <c r="I37">
        <v>1.6</v>
      </c>
      <c r="J37">
        <v>6.8</v>
      </c>
      <c r="K37">
        <v>0</v>
      </c>
    </row>
    <row r="38" spans="1:11">
      <c r="A38" t="s">
        <v>5</v>
      </c>
      <c r="B38" t="s">
        <v>2</v>
      </c>
      <c r="C38" s="3">
        <v>11483.62</v>
      </c>
      <c r="D38" s="3">
        <v>1844.48</v>
      </c>
      <c r="E38" s="3">
        <v>1587.85</v>
      </c>
      <c r="F38" s="3">
        <v>1507.14</v>
      </c>
      <c r="G38" s="3">
        <v>1557.51</v>
      </c>
      <c r="H38" s="3">
        <v>1696.83</v>
      </c>
      <c r="I38" s="3">
        <v>1518.24</v>
      </c>
      <c r="J38" s="3">
        <v>1467.78</v>
      </c>
      <c r="K38">
        <v>303.77</v>
      </c>
    </row>
    <row r="39" spans="1:11">
      <c r="A39" t="s">
        <v>5</v>
      </c>
      <c r="B39" t="s">
        <v>38</v>
      </c>
      <c r="C39">
        <v>743.94</v>
      </c>
      <c r="D39">
        <v>162.91</v>
      </c>
      <c r="E39">
        <v>81.27</v>
      </c>
      <c r="F39">
        <v>85.31</v>
      </c>
      <c r="G39">
        <v>121.12</v>
      </c>
      <c r="H39">
        <v>106.16</v>
      </c>
      <c r="I39">
        <v>84.23</v>
      </c>
      <c r="J39">
        <v>87.59</v>
      </c>
      <c r="K39">
        <v>15.36</v>
      </c>
    </row>
    <row r="40" spans="1:11">
      <c r="A40" t="s">
        <v>5</v>
      </c>
      <c r="B40" t="s">
        <v>39</v>
      </c>
      <c r="C40">
        <v>625.41999999999996</v>
      </c>
      <c r="D40">
        <v>85.2</v>
      </c>
      <c r="E40">
        <v>41.54</v>
      </c>
      <c r="F40">
        <v>83.33</v>
      </c>
      <c r="G40">
        <v>135.15</v>
      </c>
      <c r="H40">
        <v>105.52</v>
      </c>
      <c r="I40">
        <v>40.56</v>
      </c>
      <c r="J40">
        <v>60.89</v>
      </c>
      <c r="K40">
        <v>73.25</v>
      </c>
    </row>
    <row r="41" spans="1:11">
      <c r="A41" t="s">
        <v>5</v>
      </c>
      <c r="B41" t="s">
        <v>40</v>
      </c>
      <c r="C41" s="3">
        <v>9210.14</v>
      </c>
      <c r="D41" s="3">
        <v>1299.82</v>
      </c>
      <c r="E41" s="3">
        <v>1360.03</v>
      </c>
      <c r="F41" s="3">
        <v>1277.08</v>
      </c>
      <c r="G41" s="3">
        <v>1232.27</v>
      </c>
      <c r="H41" s="3">
        <v>1241.33</v>
      </c>
      <c r="I41" s="3">
        <v>1344.24</v>
      </c>
      <c r="J41" s="3">
        <v>1271.97</v>
      </c>
      <c r="K41">
        <v>183.41</v>
      </c>
    </row>
    <row r="42" spans="1:11">
      <c r="A42" t="s">
        <v>5</v>
      </c>
      <c r="B42" t="s">
        <v>41</v>
      </c>
      <c r="C42">
        <v>904.1</v>
      </c>
      <c r="D42">
        <v>296.60000000000002</v>
      </c>
      <c r="E42">
        <v>105</v>
      </c>
      <c r="F42">
        <v>61.4</v>
      </c>
      <c r="G42">
        <v>69</v>
      </c>
      <c r="H42">
        <v>243.8</v>
      </c>
      <c r="I42">
        <v>49.2</v>
      </c>
      <c r="J42">
        <v>47.3</v>
      </c>
      <c r="K42">
        <v>31.8</v>
      </c>
    </row>
  </sheetData>
  <autoFilter ref="A1:AO16" xr:uid="{A68A28C1-EF26-734A-A563-992F533F2048}">
    <filterColumn colId="0">
      <filters>
        <filter val="渠道"/>
      </filters>
    </filterColumn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收入结构</vt:lpstr>
      <vt:lpstr>直渠电</vt:lpstr>
      <vt:lpstr>行业✖️直渠电</vt:lpstr>
      <vt:lpstr>行业✖️收入类型</vt:lpstr>
      <vt:lpstr>团队✖️收入类型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黄文武</dc:creator>
  <cp:lastModifiedBy>黄文武</cp:lastModifiedBy>
  <dcterms:created xsi:type="dcterms:W3CDTF">2026-05-18T12:15:41Z</dcterms:created>
  <dcterms:modified xsi:type="dcterms:W3CDTF">2026-05-19T08:32:09Z</dcterms:modified>
</cp:coreProperties>
</file>